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state="hidden" r:id="rId2"/>
    <sheet name="Hoja3" sheetId="3" state="hidden" r:id="rId3"/>
    <sheet name="Hoja4" sheetId="4" state="hidden" r:id="rId4"/>
    <sheet name="Hoja5" sheetId="5" r:id="rId5"/>
  </sheets>
  <definedNames/>
  <calcPr fullCalcOnLoad="1"/>
</workbook>
</file>

<file path=xl/sharedStrings.xml><?xml version="1.0" encoding="utf-8"?>
<sst xmlns="http://schemas.openxmlformats.org/spreadsheetml/2006/main" count="812" uniqueCount="343">
  <si>
    <t>DATOS DEL INDICADOR</t>
  </si>
  <si>
    <t>RANGOS DE CALIFICACIÓN</t>
  </si>
  <si>
    <t>RESULTADO Y ANALISIS</t>
  </si>
  <si>
    <t>TIPO DE INDICADOR</t>
  </si>
  <si>
    <t>CÓDIGO</t>
  </si>
  <si>
    <t>NOMBRE DEL INDICADOR</t>
  </si>
  <si>
    <t>FORMULA DEL INDICADOR</t>
  </si>
  <si>
    <t>UNIDAD DE MEDIDA</t>
  </si>
  <si>
    <t>META</t>
  </si>
  <si>
    <t>INSATISFACTORIO</t>
  </si>
  <si>
    <t>MINIMO</t>
  </si>
  <si>
    <t>ACEPTABLE</t>
  </si>
  <si>
    <t>SATISFACTORIO</t>
  </si>
  <si>
    <t>NUMERADOR</t>
  </si>
  <si>
    <t>DENOMINADOR</t>
  </si>
  <si>
    <t>RESULTADO</t>
  </si>
  <si>
    <t xml:space="preserve">RANGO EN QUE SE UBICA EL RESULTADO </t>
  </si>
  <si>
    <t>ANALISIS DEL INDICADOR</t>
  </si>
  <si>
    <t>PROCESO</t>
  </si>
  <si>
    <t>PAGINA 1 DE 1</t>
  </si>
  <si>
    <t>FRECUENCIA DE MEDICIÓN</t>
  </si>
  <si>
    <t>MATRIZ AGREGADA DE INDICADORES  POR PROCESO</t>
  </si>
  <si>
    <t>CODIGO:  PEMYMOPSFO04</t>
  </si>
  <si>
    <t>DIRECCIONAMIENTO ESTRATEGICO</t>
  </si>
  <si>
    <t>EFICACIA</t>
  </si>
  <si>
    <t>PDES02</t>
  </si>
  <si>
    <t>SEMESTRAL</t>
  </si>
  <si>
    <t>EFICIENCIA</t>
  </si>
  <si>
    <t>GESTIÓN DE SERVICIOS DE SALUD</t>
  </si>
  <si>
    <t>GESTIÓN DE PRESTACIONES ECONOMICAS</t>
  </si>
  <si>
    <t>GESTIÓN DE BIENES TRANSFERIDOS</t>
  </si>
  <si>
    <t>LEGALIZACION DE BIENES INMUEBLES  TRANSFERIDOS</t>
  </si>
  <si>
    <t>COMERCIALIZACION DE  BIENES INMUEBLES TRANSFERIDOS</t>
  </si>
  <si>
    <t>SANEAMIENTO DE BIENES INSTRAFERIBLES</t>
  </si>
  <si>
    <t>COMERCIALIZACION DE BIENES MUEBLES TRANSFERIDOS</t>
  </si>
  <si>
    <t>GESTIÓN DE SERVICIOS ADMINISTRATIVOS</t>
  </si>
  <si>
    <t>PORCENTAJE</t>
  </si>
  <si>
    <t>GESTIÓN DE TALENTO HUMANO</t>
  </si>
  <si>
    <t>PGRF01</t>
  </si>
  <si>
    <t>PGRF02</t>
  </si>
  <si>
    <t>GESTIÓN DE COBRO</t>
  </si>
  <si>
    <t>ASISTENCIA JURIDICA</t>
  </si>
  <si>
    <t>GESTIÓN DOCUMENTAL</t>
  </si>
  <si>
    <t>PGDO02</t>
  </si>
  <si>
    <t>PGDO03</t>
  </si>
  <si>
    <t>PGDO04</t>
  </si>
  <si>
    <t>GESTION DE TIC`S</t>
  </si>
  <si>
    <t>SOPORTE TECNICO</t>
  </si>
  <si>
    <t>MEDICIÓN Y MEJORA</t>
  </si>
  <si>
    <t>PMYM01</t>
  </si>
  <si>
    <t>PMYM02</t>
  </si>
  <si>
    <t>EFECTIVIDAD</t>
  </si>
  <si>
    <t>SEGUIMIENTO Y EVALUACIÓN INDEPENDIENTE</t>
  </si>
  <si>
    <t>PGPE01</t>
  </si>
  <si>
    <t>PGPE02</t>
  </si>
  <si>
    <t>OPORTUNIDAD EN EL TRAMITE DE NOVEDADES DE AFILIACIÓN</t>
  </si>
  <si>
    <t>OPORTUNIDAD EN EL TRAMITE DE VALORACIONES MÉDICAS</t>
  </si>
  <si>
    <t xml:space="preserve">CUMPLIMIENTO PROGRAMA DE AUDITORIAS MEDICAS  </t>
  </si>
  <si>
    <t>PGSS01</t>
  </si>
  <si>
    <t>PGSS02</t>
  </si>
  <si>
    <t>PGSS05</t>
  </si>
  <si>
    <t>PGCB01</t>
  </si>
  <si>
    <t>PGCB02</t>
  </si>
  <si>
    <t>PGCB03</t>
  </si>
  <si>
    <t>PGCB04</t>
  </si>
  <si>
    <t>PAJU01</t>
  </si>
  <si>
    <t>PAJU02</t>
  </si>
  <si>
    <t>PAJU03</t>
  </si>
  <si>
    <t>VERSION 3.0</t>
  </si>
  <si>
    <t>FECHA DE ACTUALIZACIÓN:  24 DE JUNIO DE 2010</t>
  </si>
  <si>
    <t>PSEI01</t>
  </si>
  <si>
    <t>PSEI02</t>
  </si>
  <si>
    <t>PSEI03</t>
  </si>
  <si>
    <t>PGSS04</t>
  </si>
  <si>
    <t>PGDO01</t>
  </si>
  <si>
    <t>EFICIENCIA EN EL TRÁMITE ADMINISTRATIVO A ACREEDORES DE CUOTAS PARTES</t>
  </si>
  <si>
    <t>SEGUIMIENTO DEL INDICADOR</t>
  </si>
  <si>
    <t>AUDITOR</t>
  </si>
  <si>
    <t>ATENCION AL CIUDADANO</t>
  </si>
  <si>
    <t>EFECTUAR SEGUIMIENTO A PLANES INSTITUCIONALES</t>
  </si>
  <si>
    <t>ANUAL</t>
  </si>
  <si>
    <t>ADMINISTRAR EL SISTEMA DE MEDICIÓN DEL DESEMPEÑO A TRAVES DE INDICADORES</t>
  </si>
  <si>
    <t>PMYM03</t>
  </si>
  <si>
    <t>EFECTUAR SEGUIMIENTO A LAS ACCIONES PREVENTIVAS Y CORRECTIVAS</t>
  </si>
  <si>
    <t>ASESORAR EN LA DOCUMENTACIÓN DE LAS ACCIONES PREVENTIVAS Y CORRECTIVAS</t>
  </si>
  <si>
    <t xml:space="preserve">(No DE SEGUIMIENTO REALIZADOS A LAS ACCIONES PREVENTIVAS Y CORRECTIVAS / No DE SEGUIMIENTO A REALIZAR)*100  </t>
  </si>
  <si>
    <t>(No DE SOLICITUDES DE ASESORIAS Y SOPORTE TÉCNICO ATENDIDAS / No DE SOLICITUDES RECIBIDAS)*100</t>
  </si>
  <si>
    <t>&lt;50%</t>
  </si>
  <si>
    <t>&gt;=50% y  ; &lt;70</t>
  </si>
  <si>
    <t>&gt;=70%  y &lt;95%</t>
  </si>
  <si>
    <t>&gt;=95% y &lt;=100%</t>
  </si>
  <si>
    <t>PROMOVER, FOMENTAR Y FORTALECER LOS MECANISMOS DE PARTICIPACIÓN CIUDADANA</t>
  </si>
  <si>
    <t xml:space="preserve">(No DE JORNADAS PEDAGÓGICAS REALIZADAS / No DE JORNADAS PEDAGÓGICAS A REALIZAR)*100 </t>
  </si>
  <si>
    <t>INFORMAR Y ORIENTAR AL CIUDADANO</t>
  </si>
  <si>
    <t>MODIFICACION Y ACTUALIZACION DE TABLAS DE RETENCIÓN DOCUMENTAL</t>
  </si>
  <si>
    <t>PGDO05</t>
  </si>
  <si>
    <t>COTEJAR Y AUTENTICAR DOCUMENTOS</t>
  </si>
  <si>
    <t>ADMINISTRACION DEL ARCHIVO CENTRAL</t>
  </si>
  <si>
    <t>RECEPCIÓN Y REMISIÓN DE CORRESPONDENCIA  ENVIADA EXTERNA</t>
  </si>
  <si>
    <t>PGSA01</t>
  </si>
  <si>
    <t>PGSA02</t>
  </si>
  <si>
    <t>CUMPLIMIENTO PROGRAMA DE MANTENIMIENTO</t>
  </si>
  <si>
    <t>PGSA03</t>
  </si>
  <si>
    <t>EMISION DE CONCEPTOS JURIDICOS Y CONTESTACIÓN A DERECHOS DE PETICIÓN</t>
  </si>
  <si>
    <t>REPRESENTACIÓN JUDICIAL DE LA ENTIDAD</t>
  </si>
  <si>
    <t>(No DE PRODUCTOS DE EMISIÓN DE CONCEPTOS JURIDICOS Y CONTESTACIÓN A DERECHOS DE PETICIÓN REALIZADOS / No DE PRODUCTOS DE EMISIÓN DE CONCEPTOS JURIDICOS Y CONTESTACIÓN A DERECHOS DE PETICIÓN REQUERIDOS)*100</t>
  </si>
  <si>
    <t>(No DE CONTRATOS DE PRESTACIÓN DE SERVICIOS PROFESIONALES INGRESADOS AL SIGEP / No DE CONTRATOS DE PRESTACIÓN DE SERVICIOS PROFESIONALES CELEBRADOS)*100</t>
  </si>
  <si>
    <t>LEGALIZACIÓN DE CONTRATO</t>
  </si>
  <si>
    <t>(No DE INFORMES DEL COMITÉ DE DEFENSA JUDICIAL Y CONCILIACIÓN PRESENTADOS OPORTUNAMENTE / No DE INFORMES DEL COMITÉ DE DEFENSA JUDICIAL Y CONCILIACIÓN A PRESENTAR)*100</t>
  </si>
  <si>
    <t>PROGRAMAS ANUALES DE AUDITORIAS EJECUTADOS (EVALUACIÓN INDEPENDIENTE)</t>
  </si>
  <si>
    <t>PROGRAMAS ANUALES DE AUDITORIAS COORDINADAS (CALIDAD)</t>
  </si>
  <si>
    <t>(No INFORMES DE AUDITORIA REALIZADAS OPORTUNAMENTE / No INFORMES DE AUDITORIA A REALIZAR)*100</t>
  </si>
  <si>
    <t>SEGUIMIENTO A INDICADORES Y PLANES INSTITUCIONALES EFECTUADOS</t>
  </si>
  <si>
    <t xml:space="preserve">CUMPLIMIENTO AL CRONOGRAMA PARA LA LIQUIDACION DE NOMINAS </t>
  </si>
  <si>
    <t>CRONOGRAMAS PARA LA LIQUIDACION DE NOMINAS ELABORADO</t>
  </si>
  <si>
    <t>REGISTRAR EN EL APLICATIVO SIIF NACION LA DESGREGACION PRESUPUESTAL</t>
  </si>
  <si>
    <t>GESTION DE RECURSOS FINANCIEROS (PRESUPUESTO)</t>
  </si>
  <si>
    <t>(No DE ACUERDOS REGISTRADOS EN EL SIIF / No DE ACUERDO APROBADOS)*100</t>
  </si>
  <si>
    <t xml:space="preserve">ADMINISTRACION DEL RECAUDO </t>
  </si>
  <si>
    <t>GESTION DE RECURSOS FINANCIEROS (TESORERIA)</t>
  </si>
  <si>
    <t>(No DE PILAS RECIBIDAS / No DE RECAUDO RECIBIDOS SEGÚN LO FINANCIERO)*100</t>
  </si>
  <si>
    <t xml:space="preserve">COBRO PERSUASIVO A MOROSOS </t>
  </si>
  <si>
    <t>REALIZAR COBROS Y RECOBROS A DEUDORES</t>
  </si>
  <si>
    <t>REMISIÓN DE EXPEDIENTES A LA OFICINA ASESORA JURIDICA</t>
  </si>
  <si>
    <t>GESTION DE RECURSOS FINANCIEROS (CONTABILIDAD)</t>
  </si>
  <si>
    <t>PGRF03</t>
  </si>
  <si>
    <t>ADMINSITRACIÓN  DE LOS SERVICIOS DE SALUD</t>
  </si>
  <si>
    <t>(No DE INFORMES DE AUDITORIAS MEDICAS REALIZADAS / No DE INFORMES AUDITORIAS MEDICAS A REALIZAR)*100</t>
  </si>
  <si>
    <t>PGSS03</t>
  </si>
  <si>
    <t>CONCILIACIONES ENTRE PROCESOS</t>
  </si>
  <si>
    <t>PGBT01</t>
  </si>
  <si>
    <t>(No DE SEGUIMIENTOS REALIZADOS A LAS MATRICES DE LOS INDICADORES DE GESTION OPORTUNAMENTE / No DE SEGUIMIENTOS A REALIZAR)*100</t>
  </si>
  <si>
    <t xml:space="preserve">% META (RESULTADO / META) </t>
  </si>
  <si>
    <t>PGBT02</t>
  </si>
  <si>
    <t>PGBT03</t>
  </si>
  <si>
    <t>PGBT04</t>
  </si>
  <si>
    <t>PGTH01</t>
  </si>
  <si>
    <t>PGTH02</t>
  </si>
  <si>
    <t>PGTH03</t>
  </si>
  <si>
    <t>PGTH04</t>
  </si>
  <si>
    <t>PGTH05</t>
  </si>
  <si>
    <t>PGTH06</t>
  </si>
  <si>
    <t>(No DE AUDITORÍAS MÉDICAS REALIZADAS / No DE AUDITORÍAS MÉDICAS PROGRAMADAS)*100</t>
  </si>
  <si>
    <t>(No DE PLANILLAS TRAMITADAS / No DE  PLANILLAS RECIBIDAS DURANTE EL PERIODO)*100</t>
  </si>
  <si>
    <t>(No DE NOVEDADES DE AFILIACIÓN APLICADAS EN TÉRMINOS DE OPORTUNIDAD / No DE NOVEDADES RECIBIDAS)*100</t>
  </si>
  <si>
    <t>(No DE BIENES MUEBLES VERIFICADOS / No TOTAL DE BIENES MUEBLES REGISTRADO EN EL SISTEMA DE INVENTARIO)*100</t>
  </si>
  <si>
    <t>(No DE CONCILIACIONES ENTRE PROCESOS EFECTUADAS / No DE CONCILIACIONES ENTRE PROCESOS PROGRAMADAS)*100</t>
  </si>
  <si>
    <t>(No DE REQUERIMIENTOS EXPEDIDOS / No TOTAL DE DEUDORES MOROSOS Y/O APORTANTES REGISTRADOS)*100</t>
  </si>
  <si>
    <t>(No DE EXPEDIENTES REMITIDOS A LA OFICINA ASESORA JURIDICA / No DE EXPEDIENTES EJECUTORIADOS Y CON LIQUIDACIÓN DE DEUDA)*100</t>
  </si>
  <si>
    <t>(No DE SOLICITUDES ATENDIDAS EN TÉRMINOS DE OPORTUNIDAD / No DE SOLICITUDES RECIBIDAS  POR CONCEPTO DE CUOTAS PARTES)*100</t>
  </si>
  <si>
    <t>(No. DE PLANES INSTITUCIONALES VERIFICADOS / No. DE PLANES INSTITUCIONALES A VERIFICAR)*100</t>
  </si>
  <si>
    <t xml:space="preserve"> PRESTACIONES ECONÓMICAS TRAMITADAS</t>
  </si>
  <si>
    <t>ASESORAR A LOS PROCESOS EN LA FORMULACIÓN DE LOS PLANES INSTITUCIONALES</t>
  </si>
  <si>
    <t>PDES01</t>
  </si>
  <si>
    <t>(No DE PLANES ASESORADOS Y FORMULADOS OPORTUNAMENTE  DURANTE EL PERIODO / No DE PLANES ASESORAR Y FORMULAR DURANTE EL PERIODO)*100</t>
  </si>
  <si>
    <t>(No DE SEGUIMIENTOS REALIZADOS OPORUNAMENTE A LOS PLANES INSTITUCIONALES / No DE SEGUIMIENTOS A REALIZAR A LOS PLANES INSTITUCIONALES)*100</t>
  </si>
  <si>
    <t>PAAC01</t>
  </si>
  <si>
    <t>PAAC02</t>
  </si>
  <si>
    <t>PAAC03</t>
  </si>
  <si>
    <t>PAAC04</t>
  </si>
  <si>
    <t>(No DE INFORMES DE DESEMPEÑO LABORAL PRESENTADOS / No DE INFORMES DE DESEMPEÑO LABORAL A PRESENTAR)*100</t>
  </si>
  <si>
    <t xml:space="preserve">REGISTRO DE PLANILLAS  INTEGRADAS DE LIQUIDACIÓN DE APORTES -  PILA  </t>
  </si>
  <si>
    <t>(No DE  VALORACIONES MÉDICO - LABORALES REALIZADAS / No DE VALORACIONES  MÉDICO - LABORALES SOLICITADAS)*100</t>
  </si>
  <si>
    <t>(No DE SOLICITUDES  ATENDIDAS EN EL SEMESTRE ANTERIOR / No DE SOLICITUDES RADICADAS Y RECIBIDAS EN EL SEMESTRE ANTERIOR)*100</t>
  </si>
  <si>
    <t>ADQUISICIÓN Y SUMINISTRO  DE BIENES Y SERVICIOS</t>
  </si>
  <si>
    <t>(No. DE PRODUCTOS DE ADQUISICION Y SUMINISTRO DE BIENES Y SERVICIOS REALIZADOS / No DE PRODUCTOS ADQUISICION Y SUMINISTRO  DE BIENES Y SERVICIOS A REALIZAR)* 100</t>
  </si>
  <si>
    <t>MANTENIMIENTO DE LOS BIENES</t>
  </si>
  <si>
    <t>ADMINISTRACIÓN Y CONTROL DE INVENTARIOS</t>
  </si>
  <si>
    <t>(No. DE NO CONFORMIDADES DOCUMENTADAS / No. DE NO CONFORMIDADES SOLICITADAS A DOCUMENTAR)*100</t>
  </si>
  <si>
    <t>(No. DE COBROS Y/O RECOBROS EXPEDIDOS / No. TOTAL DE DEUDORES REGISTRADOS)*100</t>
  </si>
  <si>
    <t>NUMERACIÓN, COMUNICACIÓN, PUBLICACIÓN Y/O NOTIFICACIÓN DE ACTOS ADMINISTRATIVOS.</t>
  </si>
  <si>
    <t>(No. DE TABLAS DE RETENCIÓN DOCUMENTAL ACTUALIZADAS O MODIFICADAS / No. DE SOLICITUD DE MODIFICACIONES Y/O ACTUALIZACIONES APROBADAS POR EL COMITÉ)*100</t>
  </si>
  <si>
    <t>(No. DE ACTOS ADMINISTRATIVOS NUMERADOS, PUBLICADOS, COMUNICADOS Y/O NOTIFICADOS / No. DE ACTOS ADMINISTRATIVOS A NUMERAR, PUBLICAR, COMUNICAR Y/O NOTIFICAR)*100</t>
  </si>
  <si>
    <t>(No. DE DOCUMENTOS AUTENTICADOS OPORTUNAMENTE / No. DE DOCUMENTOS AUTENTICAR)*100</t>
  </si>
  <si>
    <t>(No. DE PRODUCTOS DE LA ADMINISTRACIÓN DEL ARCHIVO CENTRAL REALIZADOS / No. DE PRODUCTOS A REALIZAR EN LA ADMINISTRACIÓN DEL ARCHIVO CENTRAL)* 100</t>
  </si>
  <si>
    <t>(No. DE DOCUMENTOS ENVIADOS POR DISTINTOS MEDIOS / No. DE DOCUMENTOS A ENVIAR POR DISTINTOS MEDIOS)*100</t>
  </si>
  <si>
    <t>(No. de bienes inmuebles legalizados / No. de bienes inmuebles tranferidos por Invias-  Ferrovias y Mintransporte).* 100</t>
  </si>
  <si>
    <t>Porcentual</t>
  </si>
  <si>
    <t>TRIMESTRAL</t>
  </si>
  <si>
    <t>(Nro de bienes inmuebles ofertados/ Nro. de bienes inmuebles programados para comercializar)*100.</t>
  </si>
  <si>
    <t>100%</t>
  </si>
  <si>
    <t>Porcentaje de saneamiento de Bienes Inmuebles intransferibles.</t>
  </si>
  <si>
    <t>(No. de bienes muebles ofertados/ No. de bienes muebles programados apara comercializar)*100.</t>
  </si>
  <si>
    <t>COBERTURA DEL PLAN INSTITUCIONAL DE CAPACITACIÓN</t>
  </si>
  <si>
    <t>CUMPLIMIENTO DE LOS PROYECTOS DE APRENDIZAJE EN QUIPO "PAES" DEL PLAN INSTITUCIONAL DE CAPACITACIÓN</t>
  </si>
  <si>
    <t xml:space="preserve">EFICIENCIA </t>
  </si>
  <si>
    <t>INDUCCIÓN  GENERAL DE PERSONAL</t>
  </si>
  <si>
    <t>INDUCCIÓN ESPECIFICA DE PERSONAL</t>
  </si>
  <si>
    <t>NOVEDADES DE PERSONAL TRAMITADAS EN  TÉRMINOS</t>
  </si>
  <si>
    <t>LIQUIDACION DE NOMINA</t>
  </si>
  <si>
    <t>(No. DE FUNCIONARIOS CAPACITADOS / No. DE FUNCIONARIOS DE LA ENTIDAD)*100</t>
  </si>
  <si>
    <t>(No. PROYECTOS DE APRENDIZAJE EN EQUIPO CON NIVEL DE CUMPLIMIENTO SATISFACTORIO/ No. DE PROYECTOS DE APRENDIZAJE EN EQUIPO FORMULADO)*100</t>
  </si>
  <si>
    <t>(No. DE INDUCCIONES GENERALES CON EVALUACION SATISFACTORIA/ No. DE INDUCCIONES GENERALES DESARROLLADAS)*100</t>
  </si>
  <si>
    <t>(No. DE INDUCCIONES ESPECIFICAS CON EVALUACION SATISFACTORIAS / No. DE INDUCCIONES ESPECIFICAS DESARROLLADAS)*100</t>
  </si>
  <si>
    <t>(No. TOTAL DE NOVEDADES DE PERSONAL  TRAMITADAS EN TERMINOS / No. DE SOLICITUDES DE NOVEDADES REQUERIDAS EN EL PERIODO)*100</t>
  </si>
  <si>
    <t>ADMINISTRACIÓN DEL SISTEMA INTEGRAL DE  GESTIÓN (MECI - CALIDAD)</t>
  </si>
  <si>
    <t>PDES03</t>
  </si>
  <si>
    <t>CONSOLIDACIÓN DEL INFORME EJECUTIVO PARA  REVISIÓN POR  LA DIRECCIÓN</t>
  </si>
  <si>
    <t>(No. DE INFORMES EJECUTIVO PARA LA REVISIÓN POR LA DIRECCIÓN REALIZADOS OPORTUNAMENTE / No. DE INFORMES EJECUTIVO PARA LA REVISIÓN POR LA DIRECCIÓN  A REALIZAR )*100</t>
  </si>
  <si>
    <t>PGTS01</t>
  </si>
  <si>
    <t>PGTH10</t>
  </si>
  <si>
    <t>INTERVENCIÓN DE LOS PELIGROS IDENTIFICADOS</t>
  </si>
  <si>
    <t>(No. DE MEDIDAS DE  INTERVECIÓN DE LOS PELIGROS EJECUTADAS Y/O GESTIONADAS  / No. TOTAL DE MEDIDAS DE  INTERVECIÓN PROGRAMADAS EN LA IDENTIFICACIÓN DE PELIGROS Y PRIORIZACIÓN DE RIESGOS)*100</t>
  </si>
  <si>
    <t>PGTH07</t>
  </si>
  <si>
    <t xml:space="preserve">NIVEL DE CUMPLIMIENTO DE LA INVESTIGACIÓN DE INCIDENTES Y ACCIDENTE DE TRABAJO REPORTADOS </t>
  </si>
  <si>
    <t xml:space="preserve">(No. DE  ACCIDENTES E INCIDENTES DE TRABAJO  INVESTIGADOS / No. TOTAL DE ACCIDENTES E INCIDENTES DE TRABAJO REPORTADOS)*100   </t>
  </si>
  <si>
    <t>PGTH08</t>
  </si>
  <si>
    <t>NIVEL DE CUMPLIMIENTO DE LAS CAPACITACIONES EN SEGURIDAD Y SALUD EN EL TRABAJO</t>
  </si>
  <si>
    <t xml:space="preserve">(No. DE CAPACITACIONES EN SEGURIDAD Y SALUD EN EL TRABAJO REALIZADAS / No. DE CAPACITACIONES EN SEGURIDAD Y SALUD EN EL TRABAJO PROGRAMADAS)*100 </t>
  </si>
  <si>
    <t>PGTH09</t>
  </si>
  <si>
    <t>NIVEL DE COBERTURA DEL PLAN DE CAPACITACION DEL SISTEMA DE GESTION DE LA SEGURIDAD Y SALUD EN EL TRABAJO</t>
  </si>
  <si>
    <t>(No. DE SERVIDORES PUBLICOS CAPACITADOS EN AÑO / No. TOTAL DE SERVIDORES PUBLICOS DEL FPS-FCN)*100</t>
  </si>
  <si>
    <t>NIVEL DE CONTROL SOBRE LOS FACTORES DE RIESGOS OCUPACIONALES.</t>
  </si>
  <si>
    <t>PGTH11</t>
  </si>
  <si>
    <t xml:space="preserve">(No. DE ACCIONES PREVENTIVASAS Y/O CORRECTIVAS  EJECUTADAS EN EL PERIODO / No. DE  ACCIONES PREVENTIVASAS Y/O CORRECTIVAS  TRAZADAS)*100 </t>
  </si>
  <si>
    <t>(No.TOTAL DE NOMINAS LIQUIDADAS EN LAS FECHAS ESTABLECIDAS / No. TOTAL DE NOMINAS REQUERIDAS)*100</t>
  </si>
  <si>
    <t>&lt;45%</t>
  </si>
  <si>
    <t>&gt;=45% y  ; &lt;65</t>
  </si>
  <si>
    <t>&gt;=65%  y &lt;90%</t>
  </si>
  <si>
    <t>&gt;=90% y &lt;=100%</t>
  </si>
  <si>
    <t>&lt;35%</t>
  </si>
  <si>
    <t>&gt;=35% y  ; &lt;55</t>
  </si>
  <si>
    <t>&gt;=55%  y &lt;80%</t>
  </si>
  <si>
    <t>&gt;=80% y &lt;=100%</t>
  </si>
  <si>
    <t>SEGUIMIENTO A LA ATENCIÓN DE LAS PETICIONES, QUEJAS, RECLAMOS, SUGERENCIA Y DENUNCIAS</t>
  </si>
  <si>
    <t>(No. DE SEGUIMIENTOS REALIZADOS A LAS PQRSD / No. DE SEGUIMIENTOS A REALIZAR A LAS PQRSD)*100</t>
  </si>
  <si>
    <t>ÍNDICE DE PERCEPCIÓN SOBRE LA INFORMACIÓN Y ORIENTACIÓN BRINDADA AL CIUDADANO.</t>
  </si>
  <si>
    <t>(No. DE ENCUESTAS APLICADAS A LOS CIUDADANOS CON CALIFICACIÓN SATISFACTORIA / No. TOTAL DE ENCUESTAS APLICADAS A LOS CIUDADANOS)*100</t>
  </si>
  <si>
    <t>&lt;30%</t>
  </si>
  <si>
    <t>&gt;=30% y  ; &lt;50</t>
  </si>
  <si>
    <t>&gt;=50%  y &lt;75%</t>
  </si>
  <si>
    <t>&gt;=75% y &lt;=100%</t>
  </si>
  <si>
    <t>PAJU04</t>
  </si>
  <si>
    <t>ACCIONES CONSTITUCIONALES DE TUTELA EN EL PERIODO</t>
  </si>
  <si>
    <t>(No. DE TUTELAS CONTESTADAS EN TERMINO DE OPORTUNIDAD / No. DE TUTELAS RADICADAS DE COBRO COACTIVO EN EL PERIODO)*100</t>
  </si>
  <si>
    <t>En el II semestre del año 2016 se realizo el seguimiento a las matrices de Indicadores Estrategicos e Indicadores Por Proceso I semestre 2016,  las cuales fueron enviadas por medio de correo electronico yajairag@fondo al Grupo de Trabajo Control Interno el día 13 de julio del presente año, Evidencia que se puede cotejar en la pagina intranet de la Entidad.</t>
  </si>
  <si>
    <t xml:space="preserve">Se realizó el Informe Ejecutivo de Revisión por la Dirección del I semestre del año 2016 el cual fue publicado en la pagina de intranet de la Entidad en el link Revisión por la Dirección el 4/10/2016, como consta  en el correo electronico yajairag@fondo.No se publico oportunamente debido a que las revisiones de los  Informes de Desempeño de lo procesos no llegaron oportunamente ni las correcciones de los insumos de Revisión por la Dirección. </t>
  </si>
  <si>
    <t>Durante el primer semestre del 2016 fueron recibidas 8530 solicitudes de Prestaciones Economicas según base de datos suministrada por el proceso, de las cuales se tramitaron un total de 8495</t>
  </si>
  <si>
    <t>En el segundo semestre se da cumplimiento en el tramite de liquidación de nomina asi: 6 nominas de ferrocarriles nacionales de colombia, 6 nominas de san juan de Dios y 6 nominas de prosocial.</t>
  </si>
  <si>
    <t>Durante el II semestre de 2016 fueron realizadas 17 auditorias de Seguimiento y Evaluación Independientes de las cuales se realizaron y presentaron oportunamente los informes de auditorias a los diferentes procesos. Evidencia en la TRD 110.53.09.</t>
  </si>
  <si>
    <t>Durante el II semestre de 2016, el Grupo de Trabajo de Control Interno realizó la Coordinación del II Ciclo de Auditorias de la vigencia 2016, los auditores de calidad del FPS realizaron de acuerdo a la programación establecida la ejecución de las mismas y fueron presentados los informes de auditoria en terminos de oportunidad. Evidencia en la TRD 110.41.03.</t>
  </si>
  <si>
    <t>Durante el II semestre de 2016, se expidieron  2  requerimientos, frente a un total de 2  deudores morosos y/o aportantes registrados.  
La evidencia se encuentra en:  Carpeta de trabajo RADICADOS DE GESTION PERSUASIVA. Alojadas en hoja de trabajo denominada SOLICITUD Y REQUERIMIENTOS, ubicada en el computador del funcionario a cargo.</t>
  </si>
  <si>
    <t xml:space="preserve">Durante el II semestre de 2016, se expidieron  305 cobros por concepto de cuotas partes; 55  recobros al FOSYGA y  237 deudores del SGSSS;  frente a un total de 597  deudores registrados. 
La evidencia se encuentra en en el aplicativo ORFEO, TRD, serie 201640502601; y las carpetas Nos. 4002702 y radicacion masiva ORFEO. </t>
  </si>
  <si>
    <t xml:space="preserve">Durante el II semestre de 2016, se remitieron  2 expedientes a la Oficina Asesora Juridica - OAJ-  frente a  2  expedientes ejecutoriados y con liquidación de deuda. 
La  evidencia se encuentra en el aplicativo ORFEO, memorandos COB-20164050053063 del 06 de julio de 2016 COB-20164050079363 del 26 de septiembre de 2016  </t>
  </si>
  <si>
    <t>Durante el II semestre de 2016, se atendieron (42 requerimientos y 12 tramites de pago) 54 solicitudes atendidas en términos de oportunidad, frente a 54 solicitudes recibidas por concepto de cuotas partes. 
La evidencia se encuentra en: radicados Nos. 20164050103251, 20164050109481,  20164050109881 , 20164050110071 20164050103231, 20164050109911, 20164050110091,  20164050110111 / FORMATO PARA SOLICITUD DE CDP - CUOTAS PARTES  POR PAGAR CODIGO:APGCBSFIFO01. /. y Carpeta de trabajo RADICADOS DE GESTION PERSUASIVA -EN ARCHIVO RESPUESTA A RADICADOS POR ENTIDADES. Alojadas en el computador del funcionario a cargo.</t>
  </si>
  <si>
    <t>El proceso de Atención al Ciudadano realizo una jornada de los tramites y servicios virtuales  el dia 24/10/20160 esto se puede evidenciar en la carpeta 220 - 5203 Capacitacion y Socializacion mediante el Acta No. 54.</t>
  </si>
  <si>
    <t>El proceso de atención al ciudadano realizo 43 seguimiento a la s PQRSD para el segundo semenestre de los 104 que se tenia programada para el mismo esto se puede evidenciar en los correos quejasdivisiones@fps.gov.co y quejasyreclamos@fps.gov.co</t>
  </si>
  <si>
    <t xml:space="preserve">En el segundo semestre del año 2016 se realizaron las siguientes formulaciones:                                                                                                                                                                                                                                                                                                                   1. Plan de Fortalecimiento del SIG, se realizaron dos formulaciones teniendo en cuanta los compromisos adquiridos en Revisión por la Dirección II semestre 2015 22/06/2016 y la Encuesta del Modelo Estandar de Control Interno (MECI) vigencia 2016  el 30/11/2016, evidencia que se puede cotejar en la pagina de intranet de la Entidad y en el correo electronico yajairag@fondo. 
2. Plan de  Eficiencia Administrativa no se realiza formulación debido a que su formulación cambio, sus actividades van incluidas en el Plan de Acción en la política Eficiencia Administrativa.
</t>
  </si>
  <si>
    <t>La cobertura del Plan Institucional de Capacitaciòn fue del 98%; por cuanto de  los setenta (70) funcionarios de planta a nivel nacional,  durante el año 2016, recibieron capacitaciòn 68. Es preciso señalar que los dos funcionarios que no recibieron capacitaciòn, no manifestaron interés en participar de la capacitaciòn virtual sobre, PETICIONES, QUEJAS Y RECLAMOS, que fue  ofrecida por la SUPERSALUD.
2107101 - PROGRAMAS DE CAPACITACION, FORMACION  Y BIENESTAR SOCIAL.</t>
  </si>
  <si>
    <t>N/A</t>
  </si>
  <si>
    <t>No aplica; por cuanto durante la vigencia 2016, no fueron aprobados Proyectos de Aprendizaje en Equipo.2107101 - PROGRAMAS DE CAPACITACION, FORMACION  Y BIENESTAR SOCIAL.</t>
  </si>
  <si>
    <t>Durante el segundo semestre de 201 6 se realizaron 05 acuerdos en total. Acuerdo 0004 de fecha   31-AGO-2016, Acuerdos 0005, 0006, 0007 y 0008 de fecha 06-DIC-2016 y se encuentran en la carpeta MODIFICACIONES AL PRESUPUESTO 201 6 CODIGO 4007803</t>
  </si>
  <si>
    <t>En el semestre se recibieron 10471 recaudos, de los cuales el operador SOI reportò en su totalidad las planillas de autoliquidaciòn al Consorcio SAYP, generando una efectiva identificaciòn del recaudo acorde a lo establecido en el Decreto 4023 de 2011.</t>
  </si>
  <si>
    <t>Durante el segundo semestre de 2016 se recibieron 8636 planillas de las cuales se tramitaron en termino de oportunidad 8636 planillas, evidencia que se puede cotejar en el equipo de computo del funcionario encargado de PILA.</t>
  </si>
  <si>
    <t>Durante el semestre evaluado se recibieron 6950 novedades de afilaciones de las cuales se tramitaron en termino de oportunidad 6934, evidencia que se puede cotejar en la carpeta con TRD 3206601.</t>
  </si>
  <si>
    <t>Durante el segundo semestre de 2016  se realizaron  dos (2) inducciones generales con evaluación satisfactoria, sobre dos (02) evaluaciones de induccion general desarrollada.
2107101 - PROGRAMAS DE CAPACITACION, FORMACION  Y BIENESTAR SOCIAL</t>
  </si>
  <si>
    <t>Durante el segundo semestre de 2016  se realizó una (1) Induccion Especifica con evaluación satisfactoria. 
2107101 - PROGRAMAS DE CAPACITACION, FORMACION  Y BIENESTAR SOCIAL</t>
  </si>
  <si>
    <t>Durante el  segundo semestre de 2016 fueron tramitadas en término  268 novedades de  vacaciones, bonificación por servicios prestados, libranzas,  horas extras, entre otras, para un cumplimiento del 100%.
EVIDENCIAS SERIE: 2104903 HISTORIA LABORALES DE PERSONAL Y 2106301 NOMINAS.</t>
  </si>
  <si>
    <t>Durante el  segundo semestre de 2016 fueron requeridas, liquidadas y suministradas para su pago 14 nómina de personal.
EVIDENCIAS SERIE: 2106301 NOMINAS</t>
  </si>
  <si>
    <t xml:space="preserve">Durante el 2do semestre de 2016 , se ejecutó el 100% de los diez  (10)   eventos programados en el Plan de CAPACITACIÓN DEL SG-SST-FPS. Nivel de cumplimiento de las capacitaciones es del 100% 
EVIDENCIAS: 21071-02 TOMO 1  Y  DOS </t>
  </si>
  <si>
    <t>Durante el segundo semestre - 2016, se programaron  ocho (8) medidas de intervención en la identificacipón de peligros y priorización de riesgos, las cuales se gestionaron y ejecutaron al 100% . Para un nivel de cumplimiento del 100% en la intervención de los peligros identificados en el semestre.
Evidencia: 2107102- SG-SST INDICADORES DE GESTIÓN tomo 2</t>
  </si>
  <si>
    <t>Durante en el segundo semestre de 2016, se ejecutaron las Siete (7) acciones preventivasa trazadas  como medidadas o controles sobre los factores de los riesgos ocupacionales identificados en la investigación de los siete ( 7) accidentes de trabajo ocurridos en el perido a reportar. par aun grado de cumplimiento en el nivel de control del 100%.
Evidencia: 2107102- SG-SST I-analisiss estadistico de incidentes y accidentes de trabajo-tomo 2.</t>
  </si>
  <si>
    <t>El proceso Bienes Transferidos gestiono la consecucion de documentos para iniciar acciones judiciales tendientes a la recuperacion de 16 bienes inmuebles  del municipio de Villa Vieja Huila (ver oficio OAJ -20151300109291  de julio8 de 2015- ORFEO). En la actualidad un abogado externo a la entidad adelanta demanda contra el Municipio de Villavieja.</t>
  </si>
  <si>
    <t>Para transferir bienes inmuebles por parte de Invias y Ministerio de transporte  se realizo mesa de trabajo  con la Agencia Nacional de Defensa Juridica del estado el dia 16 de mayo 2016 ver correo electronico enviado a Secretaria el dia 12 de mayo de 2016 ver carpeta  correspondencia de recibido de entidades oficiales.</t>
  </si>
  <si>
    <t>Mediante Contrato  No. 204 de 2016 el Instituto Geografico Agustin Codazzi  - IGAC, hace entrega de un tota de 27 avaluos tecnicos, para  proceder a gestionar la comercializacion. Los inmuebles no se han comercializado por cuanto la Subdireccion Financiera hace entrega del Precio Minimo de Venta hasta el dia 6 de diciembre de 2016 mediante memorando SFI - 20164000099913.</t>
  </si>
  <si>
    <t>En el segundo semestre de 2016 se realizaron 91 ingresos al almacén,  los cuales corresponden  a las compras de caja, que reposan  en lo carpetas  de Boletines Diario de Almacén de los meses  de julio (entrada 5518 de jul 8 de 2016) a diciembre de 2016 (entrada de almacen 5608 dic 28 de 2016) identificadas   con TRD  numero 230.11.01  y SAFIX</t>
  </si>
  <si>
    <t xml:space="preserve">En el segundo  semestre de 2016 se realizó  mantenimientos de:
1. Mantenimientos de bienes muebles e inmuebles de las oficinas No. 197  del Fondo  según solicitudes de mantenimiento y Formato APGSADADFO10 Formato de Control de Mantenimientos de Bienes Muebles e Inmuebles evidencia que se puede ver en la carpeta 230.64.01 solicitudes de mantenimiento muebles 2016. </t>
  </si>
  <si>
    <t xml:space="preserve">En el segundo semestre de 2016  se realizó lo siguiente:
1) En el primer semestre de 2016 se realizaron 91 ingresos al almacén,  los cuales corresponden  a las compras de caja, que reposan  en lo carpetas  de Boletines Diario de Almacén de los meses  de julio a diciembre de 2016 ver carpetas  boletín diario de almacén de estos meses identificadas   con TRD  número 230.11.01  y SAFIX
2) Elaborar el cierre  de Inventarios  trimestrales  de Bienes Muebles de consumo y devolutivos  con corte a junio y sept. 2016.   Ver carpeta 230.11.01 cierre de inventarios de Junio y Septiembre de 2016                                                                                                                                                                                                                                               Acta de inventario físico  con corte a junio 2016. Ver carpeta 230.11.01 cierre de inventarios de Junio  de 2016 y  memorandos  20162300057433 19 de julio 2016 y 20162300085743 de oct 14 de 2016                                                                                                                                                                                                                                                        
</t>
  </si>
  <si>
    <t xml:space="preserve">En el Segundo de 2016, se presentó un informe del Comite de Defensa Judicial  y  Conciliación, correspondiente al I  semestre 2016 dirigido a la Agencia Nacional de Defensa Jurídica del Estado. Evidencia TRD 1300803, Comite de Defensa Judicial y Conciliación - correo electronico en cumplimiento a la circular externa No.04 del 23 de Junio de 2016. </t>
  </si>
  <si>
    <t xml:space="preserve">En el segundo semestre de 2016, se emitieron 2 conceptos juridicos. Evidencia TRD 1301707. Se contestaron 327 derechos de petición de la competencia otorgada a traves de Decreto 553 de 2015. Evidencia base de datos. Y se contestaron 6 derechos de petición de la Oficina Asesora Juridica. Evidencia TRD 1302901. </t>
  </si>
  <si>
    <t>En el segundo semestre de 2016, se ingresaron en el SIGEP: Sistema de Información y Gestión del Empleo Público, 124 contratos de prestacion de servicios. Evidencia carpeta de apoyo Reporte Sigep 2016 y pagina web www.sigep.gov.co</t>
  </si>
  <si>
    <t>En el segundo semestre se radicaron y contestaron en terminos de portunidad 28 tutelas de la competencia otorgada a traves de Decreto 553 de 2015. Evidencia base de datos.</t>
  </si>
  <si>
    <t xml:space="preserve">Durante el Segundo semestre de 2016, realizaron 422 solicitudes de servicios de soporte tecnico de los cuales 422 fueron atendidas, evidencia que se encuentra en la carpeta solicitud de servicios informaticos 2016 120,62,01 </t>
  </si>
  <si>
    <t xml:space="preserve">En el segundo semestre 2016 se realizó el seguimiento a los siguientes planes institucionales  los cuales se encuentran publicados en la página de intranet de la Entidad link comprometidos con la calidad.     
1. Plan de  Eficiencia Administrativa no se realiza seguimiento debido a que su formulación cambio, sus actividades van incluidas en el Plan de Acción en la política Eficiencia Administrativa, por esta razon su seguimiento tambien va por el Plan de Acción.
2, Plan de Acción I semestre de 2016 enviado a través de correo electónico al Grupo de Trabajo de  Control Interno  el día 14/07/2016.
3. Plan Estratégico  II y III trimestre enviado a través de correo electónico al Grupo de Trabajo de  Control Interno  el11/07/2016 y 10/10/2016 respectivamente. 
4. Plan Anticorrupción cuatrimestre  enviado a través de correo electónico al Grupo de Trabajo de  Control Interno el 05 de septiembre.
.
</t>
  </si>
  <si>
    <t>En el segundo  semestre del 2016  se realizaron  71  conciliaciones entre procesos  quedando   sin ejecutar  3    de las  cuales  se  tiene  como evidencia    correos  que  soportan    los  motivos   por  las  cuales  no  se  realizaron  enior@fondo-hernandop@fondo   y  153 conciliaciones bancarias   no  se  realizaron  3  de las  programadas  la  evidencia   reposa  en  el  radicado  20162200232502  de un total de 224 realizadas, conciliaciones programada 230  conciliaciones   la evidencia se encuentra  archivada en  la carpeta   GCO 420 19 01.</t>
  </si>
  <si>
    <t>Durante el II semestre de 2016 el Grupo de Trabajo de Control Interno realizo el seguimiento a los diferentes planes institucionales asi:
JULIO: se realizo oportunamente los seguimiento a los planes PMI, PMR, PLAN FORTALECIMIENTO DEL SIG, PLAN ESTRATEGICO, INDICADORES DE GESTION.
AGOSTO: se realizo el seguimiento al PRODUCTO NO CONFORME Y SEGUIMIENTO AL PLAN DE ACCION, extemporaneo.
SEPTIEMBRE: se realizo el seguimiento al PLAN DE FORTALECIMIENTO Y  PLAN ANTICORRUPCION Y DE ATENCION AL CIUDADANO.
OCTUBRE:  se realizo el seguimiento al PMI, PMR, PLAN ESTRATEGICO Y PNC.
NOVIEMBRE: PLAN DE FORTALECIMIENTO DEL SIG.</t>
  </si>
  <si>
    <t>Durante el II Semestre se aplicaron 1199 encuestas para medir el indice de percepcición sobre la información y orientación brindada al ciudadano a nivel nacional  , de estas obtuvieron 687  encuestas con calificación satisfactoria , esto se puede evienciar en la base de datos ENCUESTAS DE SATISFACCION 2016 del equipo del funcionario responsable.</t>
  </si>
  <si>
    <t>El proceso Gestión Documental actualizó las TRD de acuerdo a las solicitudes presentada  por las dependencias de la Entidad (G.I.T Atencion al Ciudadano  y Gestión Documental , Cobro Coactivo y Afiliaciones). evidencia consignada en el aplicativo ORFEO, en el  cual se visualiza los cambios a la TRD de la anteriormente señalada y en el correo electronico del profesional de gestion Documental.</t>
  </si>
  <si>
    <t xml:space="preserve">En el semestre de abril  de 2016 a  septiembre de 2016 se recibieron 1237 resoluciones las cuales fueron debidamente notificadas, publicadas y cominicadas en terminos de ley de acuerdo al lo establecido en el proceso y se puede verificar en la base de datos CODIGO:  APGDOSGEFO02, que se encuentra en la oficina de Secretaria General y es debidamente manejada por el funcionario LUIS EDUARDO MARTINEZ HIGUERA. </t>
  </si>
  <si>
    <t>En el semestre de julio   a diciembre  del 2016 se recibieron 42 solicitudes de autenticacion de documentos, de los diferentes procesos, los cuales dan un total de 3977 folios autenticados. Solicitudes que se pueden evidenciar en la carpeta SD-20010-001 , que se encuentra en la Oficina de Secretartia General a cargo del funcionario LUIS EDUARDO MARTINEZ HIGUERA.</t>
  </si>
  <si>
    <t>Durante el semestre se programaron 13 transferencias de los archivos de gestión los cuales fueron:   GESTION SERVICIOS DE SALUD 29 DE JULIO, PRESTACIONES ECONOMICAS 28 DE OCTUBGRE, CONTABILIDAD 28 DE OCTUBRE , GESTION DE SERVICIOS DE SALUD (COORDINACION) 28 DE OCTUBRE, GESTION DE COBRO 11 DE AGOSTO, OFICINA ASESORA JURIDICA 31 DE OCTUBRE, OFICINA PLANEACION Y SISTEMAS 10 DE NOVIEMBRE, AFILIACIONES Y COMPENSACIONES 15 DE NOVIEMBRE, ATENCION AL CIUDADANO 29 DE AGOSTO, PRESUPUESTO Y SUBDIRECCION FINANCIERA 6 DE OCTUBRE, Evidencia consignada en la carpeta 220-5202 transferencias documentales 2016,  fueron entregados 174 documentos en calidad de préstamo   y 19 por el formato  23 de préstamo de documentos del archivo. Evidencia consignada en el software DOC.PLUS y en la carpeta de préstamos de documentos 2016. Fueron revisados 2752unidades documentales como resultado de las transferencias primarias recibidas por gestión documental por parte de los procesos que tenían entrega programada evidencia consignada 220-5202 carpeta transferencia documental.
4, Durante el periodo informado se debian digitalizar xxxxx unidades documentales de las cuales fueron digitalizados xxxxx. CUMPLIMIENTO xx%
NIVEL DE CUMPLIMIENTO xxx% MINIMO.</t>
  </si>
  <si>
    <t xml:space="preserve">Durante el segundo semestre  del 2016 fueron enviados 14511 documentos  por los diferentes medios distribuidos así: 6224 por correo certificado, 4197 por entrega personal, 500 por servientrega, 221 por correo electrónico, 405 servicio corra, 2491 por mensajero,  545 ORFEO digitalizado. evidencia consiganda en el plicativo orfeo en modulo de  estadistica. </t>
  </si>
  <si>
    <t>Durante el segundo semestre fueron allegadas a la oficina asesora de planeacion y sistemas 37 no ocnformidades las cuales fueron solicitadas documentar por cada uno de los procesos dentro del plan de mejoramiento institucional  de manera oportunada, informacion que se puede evidenciar mediante correo electronico del funcionario a cargo.  las no conformidades recibidas fueron 3 identificadas mediante auditorias de calidad y 34 por auditoria de control interno</t>
  </si>
  <si>
    <t xml:space="preserve">Se realizó monitoreo a las actividades de los procesos en el plan de manejo de riesgos en los meses de agosto y noviembre de 2016, evidencia se puede evidenciar en archivo de cronograma fisico.
Se realizó monitoreo a las actividades de los procesos en el plan de mejoramiento institucional en los meses de agosto y noviembre de 2016, evidencia se puede evidenciar en equipo de computo de funcionario encargado.  
</t>
  </si>
  <si>
    <t>El proceso de Atención al Ciudadano durante el II semestre  presentó un total de 12  informes de desempeño laboral  los cuales se pueden evidenciar en la unidad documental 220-530 en la meta del indicador indica que se deben presentar 18 informes porque existian tres funcionarios encargados  en la atención pero  en estos momentos  el proceso de atención al cuidadao cuanta con dos funcionarios en la  atención.</t>
  </si>
  <si>
    <t xml:space="preserve">LINA ALEJANDRA MORALES </t>
  </si>
  <si>
    <r>
      <t xml:space="preserve">La verificación es realizada con dos funcionarios que atienden las ventanillas de atención al ciudadano.
Durante el II semestre  presentó un total de 12  informes de desempeño laboral  los cuales se pueden evidenciar en la unidad documental 220-53-09. </t>
    </r>
    <r>
      <rPr>
        <b/>
        <sz val="11"/>
        <color indexed="10"/>
        <rFont val="Arial Narrow"/>
        <family val="2"/>
      </rPr>
      <t xml:space="preserve"> SE EVIDENCIA LA UTILIZACION DEL USO NO ADECUADO DE LAS PLANTILLAS DE ORFEO.
</t>
    </r>
    <r>
      <rPr>
        <b/>
        <sz val="11"/>
        <rFont val="Arial Narrow"/>
        <family val="2"/>
      </rPr>
      <t>NIVEL DE CUMPLIMIENTO 100% SATISFACTORIO.</t>
    </r>
  </si>
  <si>
    <r>
      <t xml:space="preserve">El proceso de Atención al Ciudadano realizo una jornada de los tramites y servicios virtuales  el dia 24/11/2016 esto se puede evidenciar en la carpeta 220 - 52-02 Capacitacion y Socializacion mediante el Acta No. 54.
</t>
    </r>
    <r>
      <rPr>
        <b/>
        <sz val="11"/>
        <rFont val="Arial Narrow"/>
        <family val="2"/>
      </rPr>
      <t>NIVEL DE CUMPLIMIENTO 100% SATISFACTORIO.</t>
    </r>
  </si>
  <si>
    <r>
      <t xml:space="preserve">Durante el II semestre de 2016 fueron realizados 43 seguimiento a las PQRDS de la entidad, sin embargo no se ha logrado la contestacion en terminos de las mismas.
</t>
    </r>
    <r>
      <rPr>
        <b/>
        <sz val="11"/>
        <rFont val="Arial Narrow"/>
        <family val="2"/>
      </rPr>
      <t>NIVEL DE CUMPLIMIENTO 90% ACEPTABLE</t>
    </r>
  </si>
  <si>
    <r>
      <t xml:space="preserve">Durante el II Semestre se aplicaron 1199 encuestas para medir el indice de percepcición sobre la información y orientación brindada al ciudadano a nivel nacional  , de estas obtuvieron 687  encuestas con calificación satisfactoria , esto se puede evienciar en la base de datos ENCUESTAS DE SATISFACCION 2016. 
</t>
    </r>
    <r>
      <rPr>
        <b/>
        <sz val="11"/>
        <rFont val="Arial Narrow"/>
        <family val="2"/>
      </rPr>
      <t>NIVEL DE CUMPLIMIENTO 57% ACEPTABLE</t>
    </r>
  </si>
  <si>
    <t>Durante el 2do semestre de 2016 y de acuerdo al formato de caracterización de accidentalidad, se presentaron siete (7) accidente de trabajo, de los cuales se realizó investigación del 100%</t>
  </si>
  <si>
    <t>Durante el año 2016 se capacitó el 100% de los 70  servidores públicos que prestan su servicio a la entidad, para un grado de cobertura en las capacitacions del SG-SST, DEL 100%. Adicionalmente asistieron  a capacitación 60 contratistas.</t>
  </si>
  <si>
    <r>
      <t xml:space="preserve">La cobertura del Plan Institucional de Capacitaciòn fue del 98%; por cuanto de  los setenta (70) funcionarios de planta a nivel nacional,  durante el año 2016, recibieron capacitaciòn 68. Es preciso señalar que los dos funcionarios que no recibieron capacitaciòn, no manifestaron interés en participar de la capacitaciòn virtual sobre, PETICIONES, QUEJAS Y RECLAMOS, que fue  ofrecida por la SUPERSALUD.
2107101 - PROGRAMAS DE CAPACITACION, FORMACION  Y BIENESTAR SOCIAL.
</t>
    </r>
    <r>
      <rPr>
        <b/>
        <sz val="11"/>
        <rFont val="Arial Narrow"/>
        <family val="2"/>
      </rPr>
      <t>NIVEL DE CUMPLIMIENTO 97% SATISFACTORIO.</t>
    </r>
  </si>
  <si>
    <r>
      <t xml:space="preserve">Durante el II semestre de 2016 fueron realizadas 2 inducciones generales con evaluación satisfactoria.
CARLOS CARRILLO
ANA MARIA RODRIGUEZ. 
2107101 - PROGRAMAS DE CAPACITACION, FORMACION  Y BIENESTAR SOCIAL.
</t>
    </r>
    <r>
      <rPr>
        <b/>
        <sz val="11"/>
        <rFont val="Arial Narrow"/>
        <family val="2"/>
      </rPr>
      <t>NIVEL DE CUMPLIMIENTO 100% SATISFACTORIO.</t>
    </r>
  </si>
  <si>
    <r>
      <t xml:space="preserve">Durante el II semestre de 2016 se realizo 1 evaluación a la induccion especifica con evaluación satisfactoria.
CARLOS CARRILLO
2107101 - PROGRAMAS DE CAPACITACION, FORMACION  Y BIENESTAR SOCIAL.
</t>
    </r>
    <r>
      <rPr>
        <b/>
        <sz val="11"/>
        <rFont val="Arial Narrow"/>
        <family val="2"/>
      </rPr>
      <t>NIVEL DE CUMPLIMIENTO 100% SATISFACTORIO.</t>
    </r>
  </si>
  <si>
    <r>
      <t xml:space="preserve">Durante el 2do semestre de 2016 y de acuerdo al formato de caracterización de accidentalidad, se presentaron siete (7) accidente de trabajo, de los cuales se realizó investigación del 100%.
</t>
    </r>
    <r>
      <rPr>
        <b/>
        <sz val="11"/>
        <rFont val="Arial Narrow"/>
        <family val="2"/>
      </rPr>
      <t>NIVEL DE CUMPLIMIENTO 100% SATISFACTORIO.</t>
    </r>
  </si>
  <si>
    <r>
      <t xml:space="preserve">Durante el 2do semestre de 2016 , se ejecutó el 100% de los diez  (10)   eventos programados en el Plan de CAPACITACIÓN DEL SG-SST-FPS. Nivel de cumplimiento de las capacitaciones es del 100% 
EVIDENCIAS: 21071-02 TOMO 1  Y  DOS.
</t>
    </r>
    <r>
      <rPr>
        <b/>
        <sz val="11"/>
        <rFont val="Arial Narrow"/>
        <family val="2"/>
      </rPr>
      <t>NIVEL DE CUMPLIMIENTO 100% SATISFACTORIO.</t>
    </r>
  </si>
  <si>
    <r>
      <t xml:space="preserve">Durante el año 2016 se capacitó el 100% de los 70  servidores públicos que prestan su servicio a la entidad, para un grado de cobertura en las capacitacions del SG-SST, DEL 100%. Adicionalmente asistieron  a capacitación 60 contratistas.
</t>
    </r>
    <r>
      <rPr>
        <b/>
        <sz val="11"/>
        <rFont val="Arial Narrow"/>
        <family val="2"/>
      </rPr>
      <t>NIVEL DE CUMPLIMIENTO 100% SATISFACTORIO.</t>
    </r>
  </si>
  <si>
    <r>
      <t xml:space="preserve">Durante el segundo semestre - 2016, se programaron  ocho (8) medidas de intervención en la identificacipón de peligros y priorización de riesgos, las cuales se gestionaron y ejecutaron al 100% . Para un nivel de cumplimiento del 100% en la intervención de los peligros identificados en el semestre.
Evidencia: 2107102- SG-SST INDICADORES DE GESTIÓN tomo 2.
</t>
    </r>
    <r>
      <rPr>
        <b/>
        <sz val="11"/>
        <rFont val="Arial Narrow"/>
        <family val="2"/>
      </rPr>
      <t>NIVEL DE CUMPLIMIENTO 100% SATISFACTORIO.</t>
    </r>
  </si>
  <si>
    <r>
      <t xml:space="preserve">Durante en el segundo semestre de 2016, se ejecutaron las Siete (7) acciones preventivasa trazadas  como medidadas o controles sobre los factores de los riesgos ocupacionales identificados en la investigación de los siete ( 7) accidentes de trabajo ocurridos en el perido a reportar. par aun grado de cumplimiento en el nivel de control del 100%.
Evidencia: 2107102- SG-SST I-analisiss estadistico de incidentes y accidentes de trabajo-tomo 2.
</t>
    </r>
    <r>
      <rPr>
        <b/>
        <sz val="11"/>
        <rFont val="Arial Narrow"/>
        <family val="2"/>
      </rPr>
      <t>NIVEL DE CUMPLIMIENTO 100% SATISFACTORIO.</t>
    </r>
  </si>
  <si>
    <r>
      <t xml:space="preserve">Durante el segundo semestre de 201 6 se realizaron 05 acuerdos en total. Acuerdo 0004 de fecha   31-AGO-2016, Acuerdos 0005, 0006, 0007 y 0008 de fecha 06-DIC-2016 y se encuentran en la carpeta MODIFICACIONES AL PRESUPUESTO 201 6 CODIGO 4007803.
</t>
    </r>
    <r>
      <rPr>
        <b/>
        <sz val="11"/>
        <rFont val="Arial Narrow"/>
        <family val="2"/>
      </rPr>
      <t>NIVEL DE CUMPLIMIENTO 100% SATISFACTORIO.</t>
    </r>
  </si>
  <si>
    <r>
      <t xml:space="preserve">En el semestre se recibieron 10471 recaudos, de los cuales el operador SOI reportò en su totalidad las planillas de autoliquidaciòn al Consorcio SAYP, generando una efectiva identificaciòn del recaudo acorde a lo establecido en el Decreto 4023 de 2011.
</t>
    </r>
    <r>
      <rPr>
        <b/>
        <sz val="11"/>
        <rFont val="Arial Narrow"/>
        <family val="2"/>
      </rPr>
      <t>NIVEL DE CUMPLIMIENTO 100% SATISFACTORIO.</t>
    </r>
  </si>
  <si>
    <r>
      <t xml:space="preserve">Durante el II semestre de 2016 se realizaron 67 conciliaciones entre procesos de 70 programadas para el semestre quedando pendiente de conciliar los periodos de sept, octubre y noviembre de la cuenta recaudos.
Asi mismo se realizaron 172 conciliaciones bancarias de 175 que se debian realizar, quedaron pendientes las conciliaciones de la cta 30901531-1 del mes de noviembre y  octubre y noviembre de la cuenta 909032183.
</t>
    </r>
    <r>
      <rPr>
        <b/>
        <sz val="11"/>
        <rFont val="Arial Narrow"/>
        <family val="2"/>
      </rPr>
      <t>NIVEL DE CUMPLIMIENTO 98% SATISFACTORIO.</t>
    </r>
  </si>
  <si>
    <r>
      <t xml:space="preserve">Durante el  segundo semestre de 2016 fueron tramitadas en término  268 novedades de  vacaciones, bonificación por servicios prestados, libranzas,  horas extras, entre otras, para un cumplimiento del 100%.
EVIDENCIAS SERIE: 2104903 HISTORIA LABORALES DE PERSONAL Y 2106301 NOMINAS.
</t>
    </r>
    <r>
      <rPr>
        <b/>
        <sz val="11"/>
        <rFont val="Arial Narrow"/>
        <family val="2"/>
      </rPr>
      <t>NIVEL DE CUMPLIMIENTO 100% SATISFACTORIO.</t>
    </r>
  </si>
  <si>
    <r>
      <rPr>
        <sz val="11"/>
        <rFont val="Arial Narrow"/>
        <family val="2"/>
      </rPr>
      <t xml:space="preserve">Durante el  segundo semestre de 2016 fueron requeridas, liquidadas y suministradas para su pago 14 nómina de personal.
</t>
    </r>
    <r>
      <rPr>
        <b/>
        <sz val="11"/>
        <rFont val="Arial Narrow"/>
        <family val="2"/>
      </rPr>
      <t>NIVEL DE CUMPLIMIENTO 100% SATISFACTORIO.</t>
    </r>
  </si>
  <si>
    <r>
      <t xml:space="preserve">Se realizó el Informe Ejecutivo de Revisión por la Dirección del I semestre del año 2016 el cual fue publicado en la pagina de intranet de la Entidad en el link Revisión por la Dirección el 4/10/2016, como consta  en el correo electronico yajairag@fondo.No se publico oportunamente debido a que las revisiones de los  Informes de Desempeño de lo procesos no llegaron oportunamente ni las correcciones de los insumos de Revisión por la Dirección. 
</t>
    </r>
    <r>
      <rPr>
        <b/>
        <sz val="11"/>
        <rFont val="Arial Narrow"/>
        <family val="2"/>
      </rPr>
      <t>NIVEL DE CUMPLIMIENTO 0% INSATISFACTORIO.</t>
    </r>
  </si>
  <si>
    <r>
      <t xml:space="preserve">Durante el segundo semestre de 2016 se recibieron 8636 planillas de las cuales se tramitaron en termino de oportunidad 8636 planillas, evidencia que se puede cotejar en el equipo de computo del funcionario encargado de PILA.
</t>
    </r>
    <r>
      <rPr>
        <b/>
        <sz val="11"/>
        <rFont val="Arial Narrow"/>
        <family val="2"/>
      </rPr>
      <t>NIVEL DE CUMPLIMIENTO 100% SATISFACTORIO.</t>
    </r>
  </si>
  <si>
    <r>
      <t xml:space="preserve">Durante el semestre evaluado se recibieron 6950 novedades de afilaciones de las cuales se tramitaron en termino de oportunidad 6934, evidencia que se puede cotejar en la carpeta con TRD 3206601.
</t>
    </r>
    <r>
      <rPr>
        <b/>
        <sz val="11"/>
        <rFont val="Arial Narrow"/>
        <family val="2"/>
      </rPr>
      <t>NIVEL DE CUMPLIMIENTO 100% SATISFACTORIO.</t>
    </r>
  </si>
  <si>
    <r>
      <t xml:space="preserve">Durante el Segundo semestre de 2016, realizaron 422 solicitudes de servicios de soporte tecnico de los cuales 422 fueron atendidas, evidencia que se encuentra en la carpeta solicitud de servicios informaticos 2016 120,62,01 
</t>
    </r>
    <r>
      <rPr>
        <b/>
        <sz val="11"/>
        <rFont val="Arial Narrow"/>
        <family val="2"/>
      </rPr>
      <t>NIVEL DE CUMPLIMIENTO 100% SATISFACTORIO.</t>
    </r>
  </si>
  <si>
    <t>LINA ALEJANDRA MORALES</t>
  </si>
  <si>
    <r>
      <t xml:space="preserve">El proceso Gestión Documental actualizó las TRD de acuerdo a las solicitudes presentada  por las dependencias de la Entidad (G.I.T Atencion al Ciudadano  y Gestión Documental , Cobro Coactivo y Afiliaciones); a la fecha del seguimiento se evidencia que falta por actualizar la TRD de las divisiones, la 124 del proceso de afiliaciones.
</t>
    </r>
    <r>
      <rPr>
        <b/>
        <sz val="11"/>
        <rFont val="Arial Narrow"/>
        <family val="2"/>
      </rPr>
      <t>NIVEL DE CUMPLIMIENTO 60% MINIMO.</t>
    </r>
    <r>
      <rPr>
        <sz val="11"/>
        <rFont val="Arial Narrow"/>
        <family val="2"/>
      </rPr>
      <t xml:space="preserve"> </t>
    </r>
  </si>
  <si>
    <r>
      <t xml:space="preserve">En el semestre de abril  de 2016 a  septiembre de 2016 se recibieron 1237 resoluciones las cuales fueron debidamente notificadas, publicadas y cominicadas en terminos de ley de acuerdo al lo establecido en el proceso y se puede verificar en la base de datos CODIGO:  APGDOSGEFO02, que se encuentra en la oficina de Secretaria General y es debidamente manejada por el funcionario LUIS EDUARDO MARTINEZ HIGUERA. 
</t>
    </r>
    <r>
      <rPr>
        <b/>
        <sz val="11"/>
        <rFont val="Arial Narrow"/>
        <family val="2"/>
      </rPr>
      <t xml:space="preserve">NIVEL DE CUMPLIMIENTO 100% SATISFACTORIO. </t>
    </r>
  </si>
  <si>
    <r>
      <t xml:space="preserve">En el semestre de julio   a diciembre  del 2016 se recibieron 42 solicitudes de autenticacion de documentos, de los diferentes procesos, los cuales dan un total de 3977 folios autenticados. Solicitudes que se pueden evidenciar en la carpeta SD-20010-001 , que se encuentra en la Oficina de Secretartia General a cargo del funcionario LUIS EDUARDO MARTINEZ HIGUERA.
</t>
    </r>
    <r>
      <rPr>
        <b/>
        <sz val="11"/>
        <rFont val="Arial Narrow"/>
        <family val="2"/>
      </rPr>
      <t xml:space="preserve">NIVEL DE CUMPLIMIENTO 100% SATISFACTORIO. </t>
    </r>
  </si>
  <si>
    <r>
      <t xml:space="preserve">En el Segundo de 2016, se presentó un informe del Comite de Defensa Judicial  y  Conciliación, correspondiente al I  semestre 2016 dirigido a la Agencia Nacional de Defensa Jurídica del Estado. Evidencia TRD 1300803, Comite de Defensa Judicial y Conciliación - correo electronico del 10/08/2016 en cumplimiento a la circular externa No.04 del 23 de Junio de 2016. 
</t>
    </r>
    <r>
      <rPr>
        <b/>
        <sz val="11"/>
        <color indexed="8"/>
        <rFont val="Arial Narrow"/>
        <family val="2"/>
      </rPr>
      <t>NIVEL DE CUMPLIMIENTO 100% SATISFACTORIO</t>
    </r>
  </si>
  <si>
    <r>
      <t xml:space="preserve">En el segundo semestre de 2016, se ingresaron en el SIGEP: Sistema de Información y Gestión del Empleo Público, 124 contratos de prestacion de servicios. Evidencia carpeta de apoyo Reporte Sigep 2016 y pagina web www.sigep.gov.co
</t>
    </r>
    <r>
      <rPr>
        <b/>
        <sz val="11"/>
        <color indexed="8"/>
        <rFont val="Arial Narrow"/>
        <family val="2"/>
      </rPr>
      <t>NIVEL DE CUMPLIMIENTO 100% SATISFACTORIO</t>
    </r>
  </si>
  <si>
    <r>
      <t xml:space="preserve">En el segundo semestre se radicaron y contestaron en terminos de portunidad 28 tutelas de la competencia otorgada a traves de Decreto 553 de 2015. Evidencia base de datos.
</t>
    </r>
    <r>
      <rPr>
        <b/>
        <sz val="11"/>
        <color indexed="8"/>
        <rFont val="Arial Narrow"/>
        <family val="2"/>
      </rPr>
      <t>NIVEL DE CUMPLIMIENTO 100% SATISFACTORIO</t>
    </r>
  </si>
  <si>
    <r>
      <t xml:space="preserve">En el segundo semestre fueron solicitadas 20 valoraciones medico laborales y se realizaron 20 valoraciones medico laborales  asi: 
TERCER TRIMESTRE:  se solicitaron 11 y se realizaron 11 valoraciones medico labolarales
CUARTO TRIMESTRE: se solicitaron 9 y se realizaron 9 valoraciones medico laborales.
evidencia que se pueden encontrar en la carpeta CONTRATO DE VALORACIONES AÑO 2016  con TRD 340 - 2306
</t>
    </r>
    <r>
      <rPr>
        <b/>
        <sz val="11"/>
        <rFont val="Arial Narrow"/>
        <family val="2"/>
      </rPr>
      <t>NIVEL DE CUMPLIMIENTO 100% SATISFACTORIO.</t>
    </r>
  </si>
  <si>
    <r>
      <t xml:space="preserve">Durante el segundo semestre  del 2016 fueron enviados 14511 documentos  por los diferentes medios distribuidos así: 6224 por correo certificado, 4197 por entrega personal, 500 por servientrega, 221 por correo electrónico, 405 servicio corra, 2491 por mensajero,  545 ORFEO digitalizado. evidencia consiganda en el plicativo orfeo en modulo de  estadistica. 
</t>
    </r>
    <r>
      <rPr>
        <b/>
        <sz val="11"/>
        <rFont val="Arial Narrow"/>
        <family val="2"/>
      </rPr>
      <t>NIVEL DE CUMPLIMIENTO 100% SATISFACTORIO.</t>
    </r>
  </si>
  <si>
    <r>
      <t xml:space="preserve">Durante el II semestre de 2016, se expidieron  2  requerimientos a la GOBERNACION DE ANTIOQUIA, frente a un total de 2  deudores morosos y/o aportantes registrados.  
</t>
    </r>
    <r>
      <rPr>
        <b/>
        <sz val="11"/>
        <rFont val="Arial Narrow"/>
        <family val="2"/>
      </rPr>
      <t>NIVEL DE CUMPLIMIENTO 100% SATISFACTORIO.</t>
    </r>
  </si>
  <si>
    <r>
      <t xml:space="preserve">Durante el II semestre de 2016, se remitieron  2 expedientes a la Oficina Asesora Juridica - OAJ-  frente a  2  expedientes ejecutoriados y con liquidación de deuda. 
La  evidencia se encuentra en el aplicativo ORFEO, memorandos COB-20164050053063 del 06 de julio de 2016 al Municipio de Ocaña y COB-20164050079363 del 26 de septiembre de 2016  al Municipio de Girardot.
</t>
    </r>
    <r>
      <rPr>
        <b/>
        <sz val="11"/>
        <rFont val="Arial Narrow"/>
        <family val="2"/>
      </rPr>
      <t>NIVEL DE CUMPLIMIENTO 100% SATISFACTORIO.</t>
    </r>
  </si>
  <si>
    <r>
      <rPr>
        <sz val="11"/>
        <rFont val="Arial Narrow"/>
        <family val="2"/>
      </rPr>
      <t>Durante el II semestre de 2016 se dio cumplimiento a los productos asi:
1, se dio cumplimiento al 100% al programa de transferencias documentales de la vigencia 2016.100%</t>
    </r>
    <r>
      <rPr>
        <b/>
        <sz val="11"/>
        <rFont val="Arial Narrow"/>
        <family val="2"/>
      </rPr>
      <t xml:space="preserve">
</t>
    </r>
    <r>
      <rPr>
        <sz val="11"/>
        <rFont val="Arial Narrow"/>
        <family val="2"/>
      </rPr>
      <t>2, las actividades relacionadas con DOCPLUS se encuentran cumplidas al 100% en actividades de prestamo de carpetas, con relacion al cargue de la informacion de transferencia el nivel de cumplimiento 50%
3, Durante el II semestre actualizó las TRD de acuerdo a las solicitudes presentada  por las dependencias de la Entidad (G.I.T Atencion al Ciudadano  y Gestión Documental , Cobro Coactivo y Afiliaciones); a la fecha del seguimiento se evidencia que falta por actualizar la TRD de las divisiones, la 124 del proceso de afiliaciones. 60%
4, Durante el II semestre de 2016 se digitalizaron 1755 cumpliendose al 100% el cronograma.</t>
    </r>
    <r>
      <rPr>
        <b/>
        <sz val="11"/>
        <rFont val="Arial Narrow"/>
        <family val="2"/>
      </rPr>
      <t xml:space="preserve">
NIVEL DE CUMPLIMIENTO 84% ACEPTABLE.</t>
    </r>
  </si>
  <si>
    <r>
      <t xml:space="preserve">Para el segundo semestre del 2016 se dio cumplimiento al programa de auditorias a nivel nacional asi:
BUCARAMANGA: programadas 71 realizadas mas 9 por necesidad del servicio
CENTRAL: programadas III trimestre 52 realizadas 56  y IV trimestre 52 al 100%   mas 7 por necesidad de servicio.
BUENAVENTURA: programadas 78 realizadas 78.
CALI: programadas 86 realizadas 86  mas 13  por necesidad del servicio
ANTIOQUIA: programadas 77 realizadas 77 
CARTAGENA: programadas 98 y realizadas 98
TUMACO: programadas 78 realizadas 78
BARRANQUILLA: programadas 84 realizadas 84 
SANTA MARTA: programadas 100 y realizadas 100
evidencia encontrada en la carpeta INDICADORES TRIMESTRALES con TRD: 340 - 5306.
</t>
    </r>
    <r>
      <rPr>
        <b/>
        <sz val="11"/>
        <rFont val="Arial Narrow"/>
        <family val="2"/>
      </rPr>
      <t>NIVEL DE CUMPLIMIENTO 100% SATISFACTORIO.</t>
    </r>
  </si>
  <si>
    <t>YAJAIRA GONZALEZ</t>
  </si>
  <si>
    <r>
      <t xml:space="preserve">Se evidencia en el equipo de computo de la funcionaria Lina Moarles los 17 informes de las auditorias de Seguimiento y Evaluación Independientes. 
</t>
    </r>
    <r>
      <rPr>
        <b/>
        <sz val="11"/>
        <rFont val="Arial Narrow"/>
        <family val="2"/>
      </rPr>
      <t>NIVEL DE CUMPLIMIENTO 100% SATISFACTORIO.</t>
    </r>
  </si>
  <si>
    <r>
      <t xml:space="preserve">Se evidencia la presentación de los informes de Auditorias de Calidad realizada a los 14 procesos de la Entidad en el II Ciclo de Auditorias de Calidad.
</t>
    </r>
    <r>
      <rPr>
        <b/>
        <sz val="11"/>
        <rFont val="Arial Narrow"/>
        <family val="2"/>
      </rPr>
      <t>NIVEL DE CUMPLIMIENTO 100% SATISFACTORIO.</t>
    </r>
  </si>
  <si>
    <r>
      <t xml:space="preserve">Durante el segundo semestre se debian formular los siguientes planes institucionales asi:
1, El Plan de Eficiencia Administrativa, no se le dio cumplimiento en la vigencia 2015 a la politica de eficiencia administrativa. 
2, El Plan de Fortalecimiento del SIG, se establecieron las acciones de mejora producto de la calificacion del MECI 2015 quedando pendiente las acciones del proceso de recursos financieros.
</t>
    </r>
    <r>
      <rPr>
        <b/>
        <sz val="11"/>
        <rFont val="Arial Narrow"/>
        <family val="2"/>
      </rPr>
      <t>NIVEL DE CUMPLIMIENTO 50% MINIMO.</t>
    </r>
  </si>
  <si>
    <r>
      <t xml:space="preserve">En el segundo semestre de 2016 se realizaron 91 ingresos al almacén,  los cuales corresponden  a las compras de caja, que reposan  en lo carpetas  de Boletines Diario de Almacén de los meses  de julio (entrada 5518 de jul 8 de 2016) a diciembre de 2016 (entrada de almacen 5608 dic 28 de 2016) identificadas   con TRD  numero 230.11.01  y SAFIX. 
</t>
    </r>
    <r>
      <rPr>
        <b/>
        <sz val="11"/>
        <rFont val="Arial Narrow"/>
        <family val="2"/>
      </rPr>
      <t>NIVEL DE CUMPLIMIENTO 100% SATISFACTORIO.</t>
    </r>
  </si>
  <si>
    <r>
      <t xml:space="preserve">En el segundo  semestre de 2016 se realizó  mantenimientos de:
1. Mantenimientos de bienes muebles e inmuebles de las oficinas No. 197  del Fondo  según solicitudes de mantenimiento y Formato APGSADADFO10 Formato de Control de Mantenimientos de Bienes Muebles e Inmuebles evidencia que se puede ver en la carpeta 230.64.01 solicitudes de mantenimiento muebles 2016. 
</t>
    </r>
    <r>
      <rPr>
        <b/>
        <sz val="11"/>
        <rFont val="Arial Narrow"/>
        <family val="2"/>
      </rPr>
      <t>NIVEL DE CUMPLIMIENTO 100% SATISFACTORIO.</t>
    </r>
  </si>
  <si>
    <r>
      <t xml:space="preserve">En el segundo semestre de 2016  se realizó lo siguiente:
1) En el primer semestre de 2016 se realizaron 91 ingresos al almacén,  los cuales corresponden  a las compras de caja, que reposan  en lo carpetas  de Boletines Diario de Almacén de los meses  de julio a diciembre de 2016 ver carpetas  boletín diario de almacén de estos meses identificadas   con TRD  número 230.11.01  y SAFIX
2) Elaborar el cierre  de Inventarios  trimestrales  de Bienes Muebles de consumo y devolutivos  con corte a junio y sept. 2016.   Ver carpeta 230.11.01 cierre de inventarios de Junio y Septiembre de 2016                                                                                                                                                                                                                                               Acta de inventario físico  con corte a junio 2016. Ver carpeta 230.11.01 cierre de inventarios de Junio  de 2016 y  memorandos  20162300057433 19 de julio 2016 y 20162300085743 de oct 14 de 2016                                                                                                                                                                                                                                                        
</t>
    </r>
    <r>
      <rPr>
        <b/>
        <sz val="11"/>
        <rFont val="Arial Narrow"/>
        <family val="2"/>
      </rPr>
      <t>NIVEL DE CUMPLIMIENTO 100% SATISFACTORIO.</t>
    </r>
  </si>
  <si>
    <r>
      <t xml:space="preserve">En el segundo semestre 2016 se realizó el seguimiento a los siguientes planes institucionales  los cuales se encuentran publicados en la página de intranet de la Entidad link comprometidos con la calidad.     
1. Plan de  Eficiencia Administrativa, No se realiza seguimiento porque no fue formulado. 
2, Plan de Acción I semestre de 2016, enviado a través de correo electónico al Grupo de Trabajo de  Control Interno  el día 14/07/2016.
3. Plan Estratégico  II y III trimestre enviado a través de correo electónico al Grupo de Trabajo de  Control Interno  el11/07/2016 y 10/10/2016 respectivamente. 
4. Plan Anticorrupción cuatrimestre  enviado a través de correo electónico al Grupo de Trabajo de  Control Interno el 05/09/2016.
</t>
    </r>
    <r>
      <rPr>
        <b/>
        <sz val="11"/>
        <rFont val="Arial Narrow"/>
        <family val="2"/>
      </rPr>
      <t>NIVEL DE CUMPLIMIENTO 75% ACEPTABLE.</t>
    </r>
    <r>
      <rPr>
        <sz val="11"/>
        <rFont val="Arial Narrow"/>
        <family val="2"/>
      </rPr>
      <t xml:space="preserve">
</t>
    </r>
  </si>
  <si>
    <r>
      <t xml:space="preserve">Mediante MEMORANDO No GSS - 20163400052943 del 05 de Julio del 2016 y el MEMORANDO No GSS -  2016340008223 del 05 de Octubre del 2016 fueron enviados los programas anuales de auditorias para el tercer y cuarto trimestre del 2016.
</t>
    </r>
    <r>
      <rPr>
        <b/>
        <sz val="11"/>
        <rFont val="Arial Narrow"/>
        <family val="2"/>
      </rPr>
      <t>NIVEL DE CUMPLIMIENTO 100% SATISFACTORIO</t>
    </r>
  </si>
  <si>
    <r>
      <t xml:space="preserve">Durante el II semestre de 2016, se expidieron  225 cobros por concepto de cuotas partes; 55  recobros al FOSYGA y  253 deudores del SGSSS;  frente a un total de 533  deudores registrados. 
La evidencia se encuentra en en el aplicativo ORFEO, TRD, serie 201640502601; y las carpetas Nos. 4002702 y radicacion masiva ORFEO. 
</t>
    </r>
    <r>
      <rPr>
        <b/>
        <sz val="11"/>
        <rFont val="Arial Narrow"/>
        <family val="2"/>
      </rPr>
      <t>NIVEL DE CUMPLIMIENTO 100% SATISFACTORIO.</t>
    </r>
  </si>
  <si>
    <r>
      <t xml:space="preserve">Se evidencia el seguimiento realizado a los diferentes planes institucionales asi:
JULIO: se realizo oportunamente los seguimiento a los planes PMI, PMR, PLAN FORTALECIMIENTO DEL SIG, PLAN ESTRATEGICO, INDICADORES DE GESTION.
AGOSTO: se realizo el seguimiento al PRODUCTO NO CONFORME Y SEGUIMIENTO AL PLAN DE ACCION, extemporaneo.
SEPTIEMBRE: se realizo el seguimiento al PLAN DE FORTALECIMIENTO Y  PLAN ANTICORRUPCION Y DE ATENCION AL CIUDADANO.
OCTUBRE:  se realizo el seguimiento al PMI, PMR, PLAN ESTRATEGICO Y PNC.
NOVIEMBRE: PLAN DE FORTALECIMIENTO DEL SIG.
</t>
    </r>
    <r>
      <rPr>
        <b/>
        <sz val="11"/>
        <color indexed="8"/>
        <rFont val="Arial Narrow"/>
        <family val="2"/>
      </rPr>
      <t>NIVEL DE CUMPLIMIENTO 93% ACEPTABLE.</t>
    </r>
  </si>
  <si>
    <r>
      <t xml:space="preserve">En el segundo semestre de 2016, se emitieron 2 conceptos juridicos. Evidencia TRD 1301707. Se contestaron 327 derechos de petición de la competencia otorgada a traves de Decreto 553 de 2015. Evidencia base de datos. Y se contestaron 6 derechos de petición de la Oficina Asesora Juridica. Evidencia TRD 1302901. 
</t>
    </r>
    <r>
      <rPr>
        <b/>
        <sz val="11"/>
        <color indexed="8"/>
        <rFont val="Arial Narrow"/>
        <family val="2"/>
      </rPr>
      <t>NIVEL DE CUMPLIMIENTO 100% SATISFACTORIO</t>
    </r>
  </si>
  <si>
    <r>
      <t xml:space="preserve">Durante el II semestre de 2016, se atendieron 42 requerimientos y 12 tramites de pago  54 solicitudes atendidas en términos de oportunidad, frente a 54 solicitudes recibidas por concepto de cuotas partes. 
La evidencia se encuentra en: radicados Nos. 20164050103251, 20164050109481,  20164050109881 , 20164050110071 20164050103231, 20164050109911, 20164050110091,  20164050110111 / FORMATO PARA SOLICITUD DE CDP - CUOTAS PARTES  POR PAGAR CODIGO:APGCBSFIFO01. /. y Carpeta de trabajo RADICADOS DE GESTION PERSUASIVA -EN ARCHIVO RESPUESTA A RADICADOS POR ENTIDADES. Alojadas en el computador del funcionario a cargo.
</t>
    </r>
    <r>
      <rPr>
        <b/>
        <sz val="11"/>
        <rFont val="Arial Narrow"/>
        <family val="2"/>
      </rPr>
      <t>NIVEL DE CUMPLIMIENTO 100% SATISFACTORIO.</t>
    </r>
  </si>
  <si>
    <r>
      <t xml:space="preserve">En el segundo semestre se da cumplimiento en el tramite de liquidación de nomina asi: 6 nominas de ferrocarriles nacionales de colombia, 6 nominas de san juan de Dios y 6 nominas de prosocial.
</t>
    </r>
    <r>
      <rPr>
        <b/>
        <sz val="11"/>
        <rFont val="Arial Narrow"/>
        <family val="2"/>
      </rPr>
      <t>NIVEL DE CUMPLIMIENTO 100% SATISFACTORIO.</t>
    </r>
  </si>
  <si>
    <r>
      <t xml:space="preserve">Durante el primer semestre del 2016 fueron recibidas 8530 solicitudes de Prestaciones Economicas según base de datos suministrada por el proceso, de las cuales se tramitaron un total de 8495.
</t>
    </r>
    <r>
      <rPr>
        <b/>
        <sz val="11"/>
        <rFont val="Arial Narrow"/>
        <family val="2"/>
      </rPr>
      <t>NIVEL DE CUMPLIMIENTO 99,6% SATISFACTORIO.</t>
    </r>
  </si>
  <si>
    <r>
      <t xml:space="preserve">En el II semestre del año 2016 se realizo el seguimiento a las matrices de Indicadores Estrategicos e Indicadores Por Proceso I semestre 2016,  las cuales fueron enviadas por medio de correo electronico yajairag@fondo al Grupo de Trabajo Control Interno el día 13 de julio del presente año.
</t>
    </r>
    <r>
      <rPr>
        <b/>
        <sz val="11"/>
        <rFont val="Arial Narrow"/>
        <family val="2"/>
      </rPr>
      <t>NIVEL DE CUMPLIMIENTO 100% SATISFACTORIO.</t>
    </r>
  </si>
  <si>
    <r>
      <t xml:space="preserve">Durante el II semestre de 2016 fueron detectadas y comunicadas un total de 41 no conformidades reales asi: 3 NC de auditorias de calidad y 38 NC de seguimiento y evaluacion independiente; se puede evidenciar que se documentaron en terminos de oportunidad 29 NC en el plan de mejoramiento institucional.
Asi mismo fueron detectadas un total de 11 No conformidades potenciales asi: 5 NC-Potenciales de seguimiento y evaluacion y 6 NC potenciales de calidad de las cuales fueron documentadas en terminos 10
</t>
    </r>
    <r>
      <rPr>
        <b/>
        <sz val="11"/>
        <rFont val="Arial Narrow"/>
        <family val="2"/>
      </rPr>
      <t>NIVEL DE CUMPLIMIENTO 75% ACEPTABLE.</t>
    </r>
  </si>
  <si>
    <r>
      <t xml:space="preserve">Se evidencia que durante II semestre de 2016 fueron presentados los seguimientos realizados al PMI Y PMR asi:
Mediante correo electronico del  11/07/2016 seguimiento realizado al PMR correspondiente al II trimestre de 2016, oportuno.
Mediante correo electronico del 07/10/2016 seguimiento realizado al PMR correspondiente al III trimestre de 2016, oportuno.
Mediante correo electronico del 11/07/2016 seguimiento realizado al PMI correspondiente al II trimestre de 2016, oportuno
Mediante correo electronico del 07/10/2016 seguimiento realizado al PMI correspondiente al III trimestre de 2016, oportuno.
</t>
    </r>
    <r>
      <rPr>
        <b/>
        <sz val="11"/>
        <rFont val="Arial Narrow"/>
        <family val="2"/>
      </rPr>
      <t>NIVEL DE CUMPLIMIENTO 100% SATISFACTORIO.</t>
    </r>
  </si>
  <si>
    <t>Mediante MEMORANDO No GSS - 20163400052943 del 05 de Julio del 2016 y el MEMORANDO No GSS -  2016340008223 del 05 de Octubre del 2016 fueron enviads los programas anuales de auditorias para el tercer y cuarto trimestre del 2016.</t>
  </si>
  <si>
    <t>para el segundo semestre del 2016 fueron programadas 735 Auditorias  medicas y se realizaron 723  y 16 por necesidad del servicio asi: 
BUCARAMANGA: programadas 75 realizadas 75 mas 9 por necesidad del servicio
BOGOTA: programadas 104 realizadas 98 mas 7 por necesidad de servicio
BUENAVENTURA: programadas 78 realizadas 72
CALI: programadas 86 realizadas 86  mas 16 por necesidad del servicio
ANTOIOQUIA: programadas 77 realizadas 77 mas 1 por necesidad del servicio
CARTAGENA: programadas 98 y realizadas 98
TUMACO: programadas 78 realizadas 78
BARRANQUILLA: programadas 84 realizadas 84 
SANTA MARTA: programadas 55 y realizadas 55
evidencia encontrada en la carpeta INDIRCADORES TRIMESTRALES con TRD: 340 - 5306</t>
  </si>
  <si>
    <t>En el segundo semestre fueron solicitadas 20 valoraciones medico laborales y se realizaron 20 valoraciones medico laborales  asi: 
TERCER TRIMESTRE:  se solicitaron 11 y se realizaron 11 valoraciones medico labolarales
CUARTO TRIMESTRE: se solicitaron 9 y se realizaron 9 valoraciones medico laborales.
evidencia que se pueden encontrar en la carpeta CONTRATO DE VALORACIONES AÑO 2016  con TRD 340 - 2306.</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</si>
</sst>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_([$€]\ * #,##0.00_);_([$€]\ * \(#,##0.00\);_([$€]\ * &quot;-&quot;??_);_(@_)"/>
    <numFmt numFmtId="188" formatCode="0.0000000"/>
    <numFmt numFmtId="189" formatCode="0.000000"/>
    <numFmt numFmtId="190" formatCode="0.00000"/>
    <numFmt numFmtId="191" formatCode="0.0000"/>
    <numFmt numFmtId="192" formatCode="0.000"/>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dddd\,\ dd&quot; de &quot;mmmm&quot; de &quot;yyyy"/>
    <numFmt numFmtId="199" formatCode="[$-240A]hh:mm:ss\ AM/PM"/>
    <numFmt numFmtId="200" formatCode="0.000%"/>
  </numFmts>
  <fonts count="49">
    <font>
      <sz val="11"/>
      <color theme="1"/>
      <name val="Calibri"/>
      <family val="2"/>
    </font>
    <font>
      <sz val="11"/>
      <color indexed="8"/>
      <name val="Calibri"/>
      <family val="2"/>
    </font>
    <font>
      <sz val="10"/>
      <name val="Arial"/>
      <family val="2"/>
    </font>
    <font>
      <sz val="8"/>
      <name val="Calibri"/>
      <family val="2"/>
    </font>
    <font>
      <sz val="9"/>
      <name val="Arial Narrow"/>
      <family val="2"/>
    </font>
    <font>
      <sz val="11"/>
      <name val="Arial Narrow"/>
      <family val="2"/>
    </font>
    <font>
      <sz val="11"/>
      <color indexed="8"/>
      <name val="Arial Narrow"/>
      <family val="2"/>
    </font>
    <font>
      <b/>
      <sz val="11"/>
      <color indexed="8"/>
      <name val="Arial Narrow"/>
      <family val="2"/>
    </font>
    <font>
      <sz val="11"/>
      <color indexed="10"/>
      <name val="Arial Narrow"/>
      <family val="2"/>
    </font>
    <font>
      <b/>
      <sz val="11"/>
      <name val="Arial Narrow"/>
      <family val="2"/>
    </font>
    <font>
      <b/>
      <sz val="11"/>
      <color indexed="9"/>
      <name val="Arial Narrow"/>
      <family val="2"/>
    </font>
    <font>
      <b/>
      <sz val="11"/>
      <color indexed="10"/>
      <name val="Arial Narrow"/>
      <family val="2"/>
    </font>
    <font>
      <u val="single"/>
      <sz val="7.7"/>
      <color indexed="12"/>
      <name val="Calibri"/>
      <family val="2"/>
    </font>
    <font>
      <u val="single"/>
      <sz val="7.7"/>
      <color indexed="20"/>
      <name val="Calibri"/>
      <family val="2"/>
    </font>
    <font>
      <b/>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b/>
      <sz val="11"/>
      <color theme="1"/>
      <name val="Arial Narrow"/>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0000"/>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rgb="FFEBBB87"/>
        <bgColor indexed="64"/>
      </patternFill>
    </fill>
    <fill>
      <patternFill patternType="solid">
        <fgColor rgb="FF80F2CF"/>
        <bgColor indexed="64"/>
      </patternFill>
    </fill>
    <fill>
      <patternFill patternType="solid">
        <fgColor rgb="FFFFFF99"/>
        <bgColor indexed="64"/>
      </patternFill>
    </fill>
    <fill>
      <patternFill patternType="solid">
        <fgColor rgb="FFCCFFFF"/>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21"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8" fillId="28" borderId="1" applyNumberFormat="0" applyAlignment="0" applyProtection="0"/>
    <xf numFmtId="187"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40"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1" fillId="20"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87">
    <xf numFmtId="0" fontId="0" fillId="0" borderId="0" xfId="0" applyFont="1" applyAlignment="1">
      <alignment/>
    </xf>
    <xf numFmtId="0" fontId="4" fillId="32" borderId="10" xfId="0" applyFont="1" applyFill="1" applyBorder="1" applyAlignment="1" applyProtection="1">
      <alignment horizontal="justify" vertical="center" wrapText="1"/>
      <protection locked="0"/>
    </xf>
    <xf numFmtId="0" fontId="10" fillId="33" borderId="11" xfId="0" applyFont="1" applyFill="1" applyBorder="1" applyAlignment="1" applyProtection="1">
      <alignment horizontal="center" vertical="center" wrapText="1"/>
      <protection/>
    </xf>
    <xf numFmtId="0" fontId="9" fillId="10" borderId="11" xfId="0" applyFont="1" applyFill="1" applyBorder="1" applyAlignment="1" applyProtection="1">
      <alignment horizontal="center" vertical="center" wrapText="1"/>
      <protection/>
    </xf>
    <xf numFmtId="0" fontId="5" fillId="4" borderId="11" xfId="0" applyFont="1" applyFill="1" applyBorder="1" applyAlignment="1" applyProtection="1">
      <alignment horizontal="center" vertical="center" wrapText="1"/>
      <protection/>
    </xf>
    <xf numFmtId="0" fontId="9" fillId="4" borderId="11" xfId="0" applyFont="1" applyFill="1" applyBorder="1" applyAlignment="1" applyProtection="1">
      <alignment horizontal="center" vertical="center" wrapText="1"/>
      <protection/>
    </xf>
    <xf numFmtId="0" fontId="9" fillId="4" borderId="11" xfId="99" applyFont="1" applyFill="1" applyBorder="1" applyAlignment="1" applyProtection="1">
      <alignment horizontal="center" vertical="center" wrapText="1"/>
      <protection/>
    </xf>
    <xf numFmtId="0" fontId="5" fillId="4" borderId="11" xfId="99" applyFont="1" applyFill="1" applyBorder="1" applyAlignment="1" applyProtection="1">
      <alignment horizontal="center" vertical="center" wrapText="1"/>
      <protection/>
    </xf>
    <xf numFmtId="9" fontId="5" fillId="4" borderId="11" xfId="0" applyNumberFormat="1" applyFont="1" applyFill="1" applyBorder="1" applyAlignment="1" applyProtection="1">
      <alignment horizontal="center" vertical="center" wrapText="1"/>
      <protection/>
    </xf>
    <xf numFmtId="0" fontId="6" fillId="4" borderId="11" xfId="0" applyFont="1" applyFill="1" applyBorder="1" applyAlignment="1" applyProtection="1">
      <alignment horizontal="center" vertical="center"/>
      <protection locked="0"/>
    </xf>
    <xf numFmtId="0" fontId="5" fillId="4" borderId="11" xfId="0" applyNumberFormat="1" applyFont="1" applyFill="1" applyBorder="1" applyAlignment="1" applyProtection="1">
      <alignment horizontal="justify" vertical="center" wrapText="1"/>
      <protection locked="0"/>
    </xf>
    <xf numFmtId="0" fontId="5" fillId="4" borderId="11" xfId="0" applyFont="1" applyFill="1" applyBorder="1" applyAlignment="1" applyProtection="1">
      <alignment horizontal="center" vertical="center" wrapText="1"/>
      <protection locked="0"/>
    </xf>
    <xf numFmtId="0" fontId="7" fillId="4" borderId="11" xfId="94" applyFont="1" applyFill="1" applyBorder="1" applyAlignment="1" applyProtection="1">
      <alignment horizontal="center" vertical="center" wrapText="1"/>
      <protection/>
    </xf>
    <xf numFmtId="0" fontId="5" fillId="4" borderId="11" xfId="0" applyFont="1" applyFill="1" applyBorder="1" applyAlignment="1" applyProtection="1">
      <alignment horizontal="justify" vertical="center" wrapText="1"/>
      <protection locked="0"/>
    </xf>
    <xf numFmtId="0" fontId="5" fillId="9" borderId="11" xfId="0" applyFont="1" applyFill="1" applyBorder="1" applyAlignment="1" applyProtection="1">
      <alignment horizontal="center" vertical="center" wrapText="1"/>
      <protection/>
    </xf>
    <xf numFmtId="0" fontId="9" fillId="9" borderId="11" xfId="0" applyFont="1" applyFill="1" applyBorder="1" applyAlignment="1" applyProtection="1">
      <alignment horizontal="center" vertical="center" wrapText="1"/>
      <protection/>
    </xf>
    <xf numFmtId="9" fontId="5" fillId="9" borderId="11" xfId="0" applyNumberFormat="1" applyFont="1" applyFill="1" applyBorder="1" applyAlignment="1" applyProtection="1">
      <alignment horizontal="center" vertical="center"/>
      <protection/>
    </xf>
    <xf numFmtId="0" fontId="6" fillId="9" borderId="11" xfId="0" applyFont="1" applyFill="1" applyBorder="1" applyAlignment="1" applyProtection="1">
      <alignment horizontal="center" vertical="center"/>
      <protection locked="0"/>
    </xf>
    <xf numFmtId="0" fontId="5" fillId="9" borderId="11" xfId="90" applyNumberFormat="1" applyFont="1" applyFill="1" applyBorder="1" applyAlignment="1" applyProtection="1">
      <alignment horizontal="center" vertical="center" wrapText="1"/>
      <protection locked="0"/>
    </xf>
    <xf numFmtId="49" fontId="5" fillId="34" borderId="11" xfId="0" applyNumberFormat="1"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6" fillId="34" borderId="11" xfId="0" applyFont="1" applyFill="1" applyBorder="1" applyAlignment="1" applyProtection="1">
      <alignment horizontal="center" vertical="center"/>
      <protection locked="0"/>
    </xf>
    <xf numFmtId="0" fontId="5" fillId="34" borderId="11" xfId="90" applyFont="1" applyFill="1" applyBorder="1" applyAlignment="1" applyProtection="1">
      <alignment horizontal="center" vertical="center" wrapText="1"/>
      <protection locked="0"/>
    </xf>
    <xf numFmtId="0" fontId="9" fillId="35"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9"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protection/>
    </xf>
    <xf numFmtId="9" fontId="5" fillId="13" borderId="11" xfId="0" applyNumberFormat="1" applyFont="1" applyFill="1" applyBorder="1" applyAlignment="1" applyProtection="1">
      <alignment horizontal="center" vertical="center"/>
      <protection/>
    </xf>
    <xf numFmtId="0" fontId="6" fillId="13" borderId="11" xfId="0" applyFont="1" applyFill="1" applyBorder="1" applyAlignment="1" applyProtection="1">
      <alignment horizontal="center" vertical="center"/>
      <protection locked="0"/>
    </xf>
    <xf numFmtId="0" fontId="5" fillId="13" borderId="11" xfId="0" applyNumberFormat="1" applyFont="1" applyFill="1" applyBorder="1" applyAlignment="1" applyProtection="1">
      <alignment horizontal="justify" vertical="center" wrapText="1"/>
      <protection locked="0"/>
    </xf>
    <xf numFmtId="0" fontId="5" fillId="13" borderId="11" xfId="0" applyNumberFormat="1" applyFont="1" applyFill="1" applyBorder="1" applyAlignment="1" applyProtection="1">
      <alignment horizontal="center" vertical="center" wrapText="1"/>
      <protection locked="0"/>
    </xf>
    <xf numFmtId="0" fontId="9" fillId="36" borderId="11" xfId="0" applyFont="1" applyFill="1" applyBorder="1" applyAlignment="1" applyProtection="1">
      <alignment horizontal="center" vertical="center" wrapText="1"/>
      <protection/>
    </xf>
    <xf numFmtId="0" fontId="5" fillId="37" borderId="11" xfId="0" applyFont="1" applyFill="1" applyBorder="1" applyAlignment="1" applyProtection="1">
      <alignment horizontal="center" vertical="center" wrapText="1"/>
      <protection/>
    </xf>
    <xf numFmtId="0" fontId="9" fillId="37" borderId="11" xfId="0" applyFont="1" applyFill="1" applyBorder="1" applyAlignment="1" applyProtection="1">
      <alignment horizontal="center" vertical="center" wrapText="1"/>
      <protection/>
    </xf>
    <xf numFmtId="9" fontId="5" fillId="37" borderId="11" xfId="0" applyNumberFormat="1" applyFont="1" applyFill="1" applyBorder="1" applyAlignment="1" applyProtection="1">
      <alignment horizontal="center" vertical="center" wrapText="1"/>
      <protection/>
    </xf>
    <xf numFmtId="0" fontId="6" fillId="37" borderId="11" xfId="0" applyFont="1" applyFill="1" applyBorder="1" applyAlignment="1" applyProtection="1">
      <alignment horizontal="center" vertical="center"/>
      <protection locked="0"/>
    </xf>
    <xf numFmtId="0" fontId="5" fillId="38" borderId="11" xfId="0" applyFont="1" applyFill="1" applyBorder="1" applyAlignment="1" applyProtection="1">
      <alignment horizontal="center" vertical="center" wrapText="1"/>
      <protection/>
    </xf>
    <xf numFmtId="0" fontId="9"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protection/>
    </xf>
    <xf numFmtId="9" fontId="5" fillId="38" borderId="11" xfId="0" applyNumberFormat="1" applyFont="1" applyFill="1" applyBorder="1" applyAlignment="1" applyProtection="1">
      <alignment horizontal="center" vertical="center" wrapText="1"/>
      <protection/>
    </xf>
    <xf numFmtId="0" fontId="6" fillId="38" borderId="11" xfId="0" applyFont="1" applyFill="1" applyBorder="1" applyAlignment="1" applyProtection="1">
      <alignment horizontal="center" vertical="center"/>
      <protection locked="0"/>
    </xf>
    <xf numFmtId="0" fontId="6" fillId="38" borderId="11" xfId="0" applyFont="1" applyFill="1" applyBorder="1" applyAlignment="1" applyProtection="1">
      <alignment horizontal="justify" vertical="center" wrapText="1"/>
      <protection locked="0"/>
    </xf>
    <xf numFmtId="0" fontId="6" fillId="38" borderId="11" xfId="0" applyFont="1" applyFill="1" applyBorder="1" applyAlignment="1" applyProtection="1">
      <alignment horizontal="center" vertical="center" wrapText="1"/>
      <protection locked="0"/>
    </xf>
    <xf numFmtId="0" fontId="5" fillId="8" borderId="11" xfId="0" applyFont="1" applyFill="1" applyBorder="1" applyAlignment="1" applyProtection="1">
      <alignment horizontal="center" vertical="center" wrapText="1"/>
      <protection/>
    </xf>
    <xf numFmtId="0" fontId="9" fillId="8" borderId="11" xfId="0" applyFont="1" applyFill="1" applyBorder="1" applyAlignment="1" applyProtection="1">
      <alignment horizontal="center" vertical="center" wrapText="1"/>
      <protection/>
    </xf>
    <xf numFmtId="0" fontId="5" fillId="8" borderId="11" xfId="0" applyFont="1" applyFill="1" applyBorder="1" applyAlignment="1" applyProtection="1">
      <alignment horizontal="center" vertical="center"/>
      <protection/>
    </xf>
    <xf numFmtId="9" fontId="5" fillId="8" borderId="11" xfId="0" applyNumberFormat="1" applyFont="1" applyFill="1" applyBorder="1" applyAlignment="1" applyProtection="1">
      <alignment horizontal="center" vertical="center" wrapText="1"/>
      <protection/>
    </xf>
    <xf numFmtId="0" fontId="6" fillId="8" borderId="11" xfId="0" applyFont="1" applyFill="1" applyBorder="1" applyAlignment="1" applyProtection="1">
      <alignment horizontal="center" vertical="center"/>
      <protection locked="0"/>
    </xf>
    <xf numFmtId="0" fontId="5" fillId="39" borderId="11" xfId="0" applyFont="1" applyFill="1" applyBorder="1" applyAlignment="1" applyProtection="1">
      <alignment horizontal="center" vertical="center"/>
      <protection/>
    </xf>
    <xf numFmtId="0" fontId="5" fillId="8" borderId="11" xfId="0" applyFont="1" applyFill="1" applyBorder="1" applyAlignment="1" applyProtection="1">
      <alignment horizontal="center" vertical="center"/>
      <protection locked="0"/>
    </xf>
    <xf numFmtId="0" fontId="5" fillId="8" borderId="11" xfId="0" applyFont="1" applyFill="1" applyBorder="1" applyAlignment="1" applyProtection="1">
      <alignment horizontal="justify" vertical="center" wrapText="1"/>
      <protection locked="0"/>
    </xf>
    <xf numFmtId="0" fontId="5" fillId="8" borderId="11" xfId="0" applyFont="1" applyFill="1" applyBorder="1" applyAlignment="1" applyProtection="1">
      <alignment horizontal="center" vertical="center" wrapText="1"/>
      <protection locked="0"/>
    </xf>
    <xf numFmtId="9" fontId="5" fillId="37" borderId="11" xfId="0" applyNumberFormat="1" applyFont="1" applyFill="1" applyBorder="1" applyAlignment="1" applyProtection="1">
      <alignment horizontal="center" vertical="center"/>
      <protection/>
    </xf>
    <xf numFmtId="0" fontId="5" fillId="37" borderId="11" xfId="90" applyNumberFormat="1" applyFont="1" applyFill="1" applyBorder="1" applyAlignment="1" applyProtection="1">
      <alignment horizontal="center" vertical="center" wrapText="1"/>
      <protection locked="0"/>
    </xf>
    <xf numFmtId="0" fontId="5" fillId="37" borderId="11" xfId="99" applyFont="1" applyFill="1" applyBorder="1" applyAlignment="1" applyProtection="1">
      <alignment horizontal="center" vertical="center" wrapText="1"/>
      <protection/>
    </xf>
    <xf numFmtId="49" fontId="9" fillId="34" borderId="11" xfId="0" applyNumberFormat="1"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protection/>
    </xf>
    <xf numFmtId="0" fontId="6" fillId="12" borderId="11" xfId="0" applyFont="1" applyFill="1" applyBorder="1" applyAlignment="1" applyProtection="1">
      <alignment horizontal="center" vertical="center"/>
      <protection locked="0"/>
    </xf>
    <xf numFmtId="0" fontId="5" fillId="7" borderId="11" xfId="0" applyFont="1" applyFill="1" applyBorder="1" applyAlignment="1" applyProtection="1">
      <alignment horizontal="center" vertical="center" wrapText="1"/>
      <protection/>
    </xf>
    <xf numFmtId="0" fontId="9" fillId="7" borderId="11" xfId="0" applyFont="1" applyFill="1" applyBorder="1" applyAlignment="1" applyProtection="1">
      <alignment horizontal="center" vertical="center" wrapText="1"/>
      <protection/>
    </xf>
    <xf numFmtId="0" fontId="5" fillId="7" borderId="11" xfId="0" applyFont="1" applyFill="1" applyBorder="1" applyAlignment="1" applyProtection="1">
      <alignment horizontal="center" vertical="center"/>
      <protection/>
    </xf>
    <xf numFmtId="9" fontId="5" fillId="7" borderId="11" xfId="0" applyNumberFormat="1" applyFont="1" applyFill="1" applyBorder="1" applyAlignment="1" applyProtection="1">
      <alignment horizontal="center" vertical="center"/>
      <protection/>
    </xf>
    <xf numFmtId="0" fontId="6" fillId="7" borderId="11" xfId="0" applyFont="1" applyFill="1" applyBorder="1" applyAlignment="1" applyProtection="1">
      <alignment horizontal="center" vertical="center"/>
      <protection locked="0"/>
    </xf>
    <xf numFmtId="0" fontId="5" fillId="7" borderId="11" xfId="0" applyFont="1" applyFill="1" applyBorder="1" applyAlignment="1" applyProtection="1">
      <alignment horizontal="center" vertical="center" wrapText="1"/>
      <protection locked="0"/>
    </xf>
    <xf numFmtId="0" fontId="5" fillId="7" borderId="11" xfId="0" applyFont="1" applyFill="1" applyBorder="1" applyAlignment="1" applyProtection="1">
      <alignment horizontal="justify" vertical="center" wrapText="1"/>
      <protection locked="0"/>
    </xf>
    <xf numFmtId="0" fontId="5" fillId="40" borderId="11" xfId="0" applyFont="1" applyFill="1" applyBorder="1" applyAlignment="1" applyProtection="1">
      <alignment horizontal="center" vertical="center" wrapText="1"/>
      <protection/>
    </xf>
    <xf numFmtId="0" fontId="9" fillId="40" borderId="11" xfId="0" applyFont="1" applyFill="1" applyBorder="1" applyAlignment="1" applyProtection="1">
      <alignment horizontal="center" vertical="center" wrapText="1"/>
      <protection/>
    </xf>
    <xf numFmtId="0" fontId="5" fillId="40" borderId="11" xfId="0" applyFont="1" applyFill="1" applyBorder="1" applyAlignment="1" applyProtection="1">
      <alignment horizontal="center" vertical="center"/>
      <protection/>
    </xf>
    <xf numFmtId="9" fontId="5" fillId="40" borderId="11" xfId="0" applyNumberFormat="1" applyFont="1" applyFill="1" applyBorder="1" applyAlignment="1" applyProtection="1">
      <alignment horizontal="center" vertical="center"/>
      <protection/>
    </xf>
    <xf numFmtId="0" fontId="6" fillId="40" borderId="11" xfId="0" applyFont="1" applyFill="1" applyBorder="1" applyAlignment="1" applyProtection="1">
      <alignment horizontal="center" vertical="center"/>
      <protection locked="0"/>
    </xf>
    <xf numFmtId="0" fontId="5" fillId="12" borderId="11" xfId="90" applyFont="1" applyFill="1" applyBorder="1" applyAlignment="1" applyProtection="1">
      <alignment horizontal="center" vertical="center" wrapText="1"/>
      <protection locked="0"/>
    </xf>
    <xf numFmtId="0" fontId="5" fillId="41" borderId="11" xfId="0" applyFont="1" applyFill="1" applyBorder="1" applyAlignment="1" applyProtection="1">
      <alignment horizontal="center" vertical="center" wrapText="1"/>
      <protection/>
    </xf>
    <xf numFmtId="0" fontId="9" fillId="41" borderId="11" xfId="0" applyFont="1" applyFill="1" applyBorder="1" applyAlignment="1" applyProtection="1">
      <alignment horizontal="center" vertical="center" wrapText="1"/>
      <protection/>
    </xf>
    <xf numFmtId="0" fontId="5" fillId="41" borderId="11" xfId="0" applyFont="1" applyFill="1" applyBorder="1" applyAlignment="1" applyProtection="1">
      <alignment horizontal="center" vertical="center"/>
      <protection/>
    </xf>
    <xf numFmtId="9" fontId="5" fillId="41" borderId="11" xfId="0" applyNumberFormat="1" applyFont="1" applyFill="1" applyBorder="1" applyAlignment="1" applyProtection="1">
      <alignment horizontal="center" vertical="center"/>
      <protection/>
    </xf>
    <xf numFmtId="0" fontId="6" fillId="41" borderId="11" xfId="0" applyFont="1" applyFill="1" applyBorder="1" applyAlignment="1" applyProtection="1">
      <alignment horizontal="center" vertical="center"/>
      <protection locked="0"/>
    </xf>
    <xf numFmtId="0" fontId="5" fillId="41" borderId="11" xfId="0" applyFont="1" applyFill="1" applyBorder="1" applyAlignment="1" applyProtection="1">
      <alignment horizontal="justify" vertical="center" wrapText="1"/>
      <protection locked="0"/>
    </xf>
    <xf numFmtId="0" fontId="5" fillId="41" borderId="11" xfId="0" applyFont="1" applyFill="1" applyBorder="1" applyAlignment="1" applyProtection="1">
      <alignment horizontal="center" vertical="center" wrapText="1"/>
      <protection locked="0"/>
    </xf>
    <xf numFmtId="0" fontId="5" fillId="42" borderId="11" xfId="0" applyFont="1" applyFill="1" applyBorder="1" applyAlignment="1" applyProtection="1">
      <alignment horizontal="center" vertical="center" wrapText="1"/>
      <protection/>
    </xf>
    <xf numFmtId="0" fontId="9" fillId="42" borderId="11" xfId="0" applyFont="1" applyFill="1" applyBorder="1" applyAlignment="1" applyProtection="1">
      <alignment horizontal="center" vertical="center" wrapText="1"/>
      <protection/>
    </xf>
    <xf numFmtId="9" fontId="5" fillId="42" borderId="11" xfId="0" applyNumberFormat="1" applyFont="1" applyFill="1" applyBorder="1" applyAlignment="1" applyProtection="1">
      <alignment horizontal="center" vertical="center"/>
      <protection/>
    </xf>
    <xf numFmtId="0" fontId="6" fillId="42" borderId="11" xfId="0" applyFont="1" applyFill="1" applyBorder="1" applyAlignment="1" applyProtection="1">
      <alignment horizontal="center" vertical="center"/>
      <protection locked="0"/>
    </xf>
    <xf numFmtId="0" fontId="5" fillId="42" borderId="11" xfId="0" applyFont="1" applyFill="1" applyBorder="1" applyAlignment="1" applyProtection="1">
      <alignment horizontal="center" vertical="center"/>
      <protection/>
    </xf>
    <xf numFmtId="0" fontId="5" fillId="43" borderId="11" xfId="0" applyFont="1" applyFill="1" applyBorder="1" applyAlignment="1" applyProtection="1">
      <alignment horizontal="center" vertical="center" wrapText="1"/>
      <protection/>
    </xf>
    <xf numFmtId="0" fontId="5" fillId="43" borderId="11" xfId="0" applyFont="1" applyFill="1" applyBorder="1" applyAlignment="1" applyProtection="1">
      <alignment horizontal="center" vertical="center"/>
      <protection/>
    </xf>
    <xf numFmtId="9" fontId="5" fillId="43" borderId="11" xfId="0" applyNumberFormat="1" applyFont="1" applyFill="1" applyBorder="1" applyAlignment="1" applyProtection="1">
      <alignment horizontal="center" vertical="center"/>
      <protection/>
    </xf>
    <xf numFmtId="0" fontId="6" fillId="43" borderId="11" xfId="0" applyFont="1" applyFill="1" applyBorder="1" applyAlignment="1" applyProtection="1">
      <alignment horizontal="center" vertical="center"/>
      <protection locked="0"/>
    </xf>
    <xf numFmtId="0" fontId="5" fillId="43" borderId="11" xfId="0" applyFont="1" applyFill="1" applyBorder="1" applyAlignment="1" applyProtection="1">
      <alignment horizontal="justify" vertical="center" wrapText="1"/>
      <protection locked="0"/>
    </xf>
    <xf numFmtId="0" fontId="5" fillId="43" borderId="11" xfId="90" applyFont="1" applyFill="1" applyBorder="1" applyAlignment="1" applyProtection="1">
      <alignment horizontal="center" vertical="center" wrapText="1"/>
      <protection locked="0"/>
    </xf>
    <xf numFmtId="0" fontId="5" fillId="44" borderId="11" xfId="0" applyFont="1" applyFill="1" applyBorder="1" applyAlignment="1" applyProtection="1">
      <alignment horizontal="center" vertical="center" wrapText="1"/>
      <protection/>
    </xf>
    <xf numFmtId="0" fontId="5" fillId="44" borderId="11" xfId="0" applyFont="1" applyFill="1" applyBorder="1" applyAlignment="1" applyProtection="1">
      <alignment horizontal="center" vertical="center"/>
      <protection/>
    </xf>
    <xf numFmtId="9" fontId="5" fillId="44" borderId="11" xfId="0" applyNumberFormat="1" applyFont="1" applyFill="1" applyBorder="1" applyAlignment="1" applyProtection="1">
      <alignment horizontal="center" vertical="center"/>
      <protection/>
    </xf>
    <xf numFmtId="0" fontId="6" fillId="44" borderId="11" xfId="0" applyFont="1" applyFill="1" applyBorder="1" applyAlignment="1" applyProtection="1">
      <alignment horizontal="center" vertical="center"/>
      <protection locked="0"/>
    </xf>
    <xf numFmtId="0" fontId="5" fillId="44" borderId="11" xfId="90" applyFont="1" applyFill="1" applyBorder="1" applyAlignment="1" applyProtection="1">
      <alignment horizontal="center" vertical="center" wrapText="1"/>
      <protection locked="0"/>
    </xf>
    <xf numFmtId="0" fontId="9" fillId="44" borderId="11" xfId="0" applyFont="1" applyFill="1" applyBorder="1" applyAlignment="1" applyProtection="1">
      <alignment horizontal="center" vertical="center" wrapText="1"/>
      <protection/>
    </xf>
    <xf numFmtId="0" fontId="5" fillId="40" borderId="11" xfId="0" applyFont="1" applyFill="1" applyBorder="1" applyAlignment="1" applyProtection="1">
      <alignment horizontal="justify" vertical="center" wrapText="1"/>
      <protection/>
    </xf>
    <xf numFmtId="9" fontId="5" fillId="40" borderId="11" xfId="0" applyNumberFormat="1" applyFont="1" applyFill="1" applyBorder="1" applyAlignment="1" applyProtection="1">
      <alignment horizontal="center" vertical="center" wrapText="1"/>
      <protection/>
    </xf>
    <xf numFmtId="0" fontId="5" fillId="40" borderId="11" xfId="90" applyFont="1" applyFill="1" applyBorder="1" applyAlignment="1" applyProtection="1">
      <alignment horizontal="justify" vertical="center" wrapText="1"/>
      <protection locked="0"/>
    </xf>
    <xf numFmtId="0" fontId="5" fillId="40" borderId="11" xfId="90" applyFont="1" applyFill="1" applyBorder="1" applyAlignment="1" applyProtection="1">
      <alignment horizontal="center" vertical="center" wrapText="1"/>
      <protection locked="0"/>
    </xf>
    <xf numFmtId="9" fontId="5" fillId="34" borderId="11" xfId="0" applyNumberFormat="1" applyFont="1" applyFill="1" applyBorder="1" applyAlignment="1" applyProtection="1">
      <alignment horizontal="center" vertical="center" wrapText="1"/>
      <protection/>
    </xf>
    <xf numFmtId="0" fontId="47" fillId="0" borderId="0" xfId="0" applyFont="1" applyAlignment="1" applyProtection="1">
      <alignment/>
      <protection/>
    </xf>
    <xf numFmtId="3" fontId="9" fillId="32" borderId="11" xfId="0" applyNumberFormat="1" applyFont="1" applyFill="1" applyBorder="1" applyAlignment="1" applyProtection="1">
      <alignment horizontal="center" vertical="center" wrapText="1"/>
      <protection/>
    </xf>
    <xf numFmtId="9" fontId="9" fillId="32" borderId="11" xfId="110" applyFont="1" applyFill="1" applyBorder="1" applyAlignment="1" applyProtection="1">
      <alignment horizontal="center" vertical="center" wrapText="1"/>
      <protection/>
    </xf>
    <xf numFmtId="0" fontId="5" fillId="0" borderId="0" xfId="0" applyFont="1" applyAlignment="1" applyProtection="1">
      <alignment/>
      <protection/>
    </xf>
    <xf numFmtId="0" fontId="6" fillId="44" borderId="11" xfId="0" applyFont="1" applyFill="1" applyBorder="1" applyAlignment="1" applyProtection="1">
      <alignment horizontal="center" vertical="center"/>
      <protection/>
    </xf>
    <xf numFmtId="0" fontId="6" fillId="44" borderId="11" xfId="0" applyFont="1" applyFill="1" applyBorder="1" applyAlignment="1" applyProtection="1">
      <alignment horizontal="center" vertical="center" wrapText="1"/>
      <protection/>
    </xf>
    <xf numFmtId="0" fontId="6" fillId="40" borderId="11" xfId="0" applyFont="1" applyFill="1" applyBorder="1" applyAlignment="1" applyProtection="1">
      <alignment horizontal="center" vertical="center"/>
      <protection/>
    </xf>
    <xf numFmtId="0" fontId="6" fillId="40" borderId="11" xfId="0" applyFont="1" applyFill="1" applyBorder="1" applyAlignment="1" applyProtection="1">
      <alignment horizontal="center" vertical="center" wrapText="1"/>
      <protection/>
    </xf>
    <xf numFmtId="0" fontId="48" fillId="0" borderId="0" xfId="0" applyFont="1" applyAlignment="1" applyProtection="1">
      <alignment/>
      <protection/>
    </xf>
    <xf numFmtId="0" fontId="8" fillId="0" borderId="0" xfId="0" applyFont="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47" fillId="0" borderId="0" xfId="0" applyFont="1" applyBorder="1" applyAlignment="1" applyProtection="1">
      <alignment/>
      <protection/>
    </xf>
    <xf numFmtId="0" fontId="11" fillId="0" borderId="0" xfId="0" applyFont="1" applyAlignment="1" applyProtection="1">
      <alignment/>
      <protection/>
    </xf>
    <xf numFmtId="0" fontId="9" fillId="0" borderId="0" xfId="0" applyFont="1" applyAlignment="1" applyProtection="1">
      <alignment/>
      <protection/>
    </xf>
    <xf numFmtId="0" fontId="8" fillId="45" borderId="0" xfId="0" applyFont="1" applyFill="1" applyAlignment="1" applyProtection="1">
      <alignment/>
      <protection/>
    </xf>
    <xf numFmtId="0" fontId="47" fillId="45" borderId="0" xfId="0" applyFont="1" applyFill="1" applyAlignment="1" applyProtection="1">
      <alignment/>
      <protection/>
    </xf>
    <xf numFmtId="0" fontId="5" fillId="43" borderId="11" xfId="0" applyFont="1" applyFill="1" applyBorder="1" applyAlignment="1" applyProtection="1">
      <alignment horizontal="center" vertical="center" wrapText="1"/>
      <protection locked="0"/>
    </xf>
    <xf numFmtId="0" fontId="5" fillId="38" borderId="11" xfId="0" applyFont="1" applyFill="1" applyBorder="1" applyAlignment="1" applyProtection="1">
      <alignment horizontal="justify" vertical="center" wrapText="1"/>
      <protection locked="0"/>
    </xf>
    <xf numFmtId="0" fontId="6" fillId="42" borderId="11" xfId="0" applyFont="1" applyFill="1" applyBorder="1" applyAlignment="1" applyProtection="1">
      <alignment horizontal="justify" vertical="center"/>
      <protection locked="0"/>
    </xf>
    <xf numFmtId="0" fontId="5" fillId="44" borderId="11" xfId="90" applyFont="1" applyFill="1" applyBorder="1" applyAlignment="1" applyProtection="1">
      <alignment horizontal="justify" vertical="center" wrapText="1"/>
      <protection locked="0"/>
    </xf>
    <xf numFmtId="0" fontId="5" fillId="12" borderId="11" xfId="0" applyFont="1" applyFill="1" applyBorder="1" applyAlignment="1" applyProtection="1">
      <alignment horizontal="center" vertical="center" wrapText="1"/>
      <protection/>
    </xf>
    <xf numFmtId="49" fontId="5" fillId="12" borderId="11" xfId="0" applyNumberFormat="1" applyFont="1" applyFill="1" applyBorder="1" applyAlignment="1" applyProtection="1">
      <alignment horizontal="center" vertical="center"/>
      <protection/>
    </xf>
    <xf numFmtId="0" fontId="9" fillId="12" borderId="11" xfId="0" applyFont="1" applyFill="1" applyBorder="1" applyAlignment="1" applyProtection="1">
      <alignment horizontal="center" vertical="center" wrapText="1"/>
      <protection/>
    </xf>
    <xf numFmtId="0" fontId="5" fillId="12" borderId="11" xfId="0" applyFont="1" applyFill="1" applyBorder="1" applyAlignment="1" applyProtection="1">
      <alignment horizontal="center" vertical="center"/>
      <protection/>
    </xf>
    <xf numFmtId="9" fontId="5" fillId="12" borderId="11" xfId="0" applyNumberFormat="1" applyFont="1" applyFill="1" applyBorder="1" applyAlignment="1" applyProtection="1">
      <alignment horizontal="center" vertical="center"/>
      <protection/>
    </xf>
    <xf numFmtId="0" fontId="5" fillId="34" borderId="11" xfId="0" applyNumberFormat="1" applyFont="1" applyFill="1" applyBorder="1" applyAlignment="1" applyProtection="1">
      <alignment horizontal="justify" vertical="center" wrapText="1"/>
      <protection locked="0"/>
    </xf>
    <xf numFmtId="9" fontId="5" fillId="8" borderId="11" xfId="110" applyFont="1" applyFill="1" applyBorder="1" applyAlignment="1" applyProtection="1">
      <alignment horizontal="center" vertical="center" wrapText="1"/>
      <protection/>
    </xf>
    <xf numFmtId="9" fontId="5" fillId="38" borderId="11" xfId="110" applyFont="1" applyFill="1" applyBorder="1" applyAlignment="1" applyProtection="1">
      <alignment horizontal="center" vertical="center" wrapText="1"/>
      <protection/>
    </xf>
    <xf numFmtId="9" fontId="5" fillId="4" borderId="11" xfId="110" applyFont="1" applyFill="1" applyBorder="1" applyAlignment="1" applyProtection="1">
      <alignment horizontal="center" vertical="center" wrapText="1"/>
      <protection/>
    </xf>
    <xf numFmtId="9" fontId="5" fillId="4" borderId="11" xfId="110" applyNumberFormat="1" applyFont="1" applyFill="1" applyBorder="1" applyAlignment="1" applyProtection="1">
      <alignment horizontal="center" vertical="center" wrapText="1"/>
      <protection/>
    </xf>
    <xf numFmtId="9" fontId="5" fillId="37" borderId="11" xfId="110" applyFont="1" applyFill="1" applyBorder="1" applyAlignment="1" applyProtection="1">
      <alignment horizontal="center" vertical="center" wrapText="1"/>
      <protection/>
    </xf>
    <xf numFmtId="9" fontId="5" fillId="37" borderId="11" xfId="110" applyNumberFormat="1" applyFont="1" applyFill="1" applyBorder="1" applyAlignment="1" applyProtection="1">
      <alignment horizontal="center" vertical="center" wrapText="1"/>
      <protection/>
    </xf>
    <xf numFmtId="9" fontId="5" fillId="34" borderId="11" xfId="110" applyFont="1" applyFill="1" applyBorder="1" applyAlignment="1" applyProtection="1">
      <alignment horizontal="center" vertical="center" wrapText="1"/>
      <protection/>
    </xf>
    <xf numFmtId="9" fontId="5" fillId="34" borderId="11" xfId="110" applyNumberFormat="1" applyFont="1" applyFill="1" applyBorder="1" applyAlignment="1" applyProtection="1">
      <alignment horizontal="center" vertical="center" wrapText="1"/>
      <protection/>
    </xf>
    <xf numFmtId="9" fontId="5" fillId="7" borderId="11" xfId="110" applyFont="1" applyFill="1" applyBorder="1" applyAlignment="1" applyProtection="1">
      <alignment horizontal="center" vertical="center" wrapText="1"/>
      <protection/>
    </xf>
    <xf numFmtId="9" fontId="5" fillId="12" borderId="11" xfId="110" applyFont="1" applyFill="1" applyBorder="1" applyAlignment="1" applyProtection="1">
      <alignment horizontal="center" vertical="center" wrapText="1"/>
      <protection/>
    </xf>
    <xf numFmtId="9" fontId="5" fillId="41" borderId="11" xfId="110" applyFont="1" applyFill="1" applyBorder="1" applyAlignment="1" applyProtection="1">
      <alignment horizontal="center" vertical="center" wrapText="1"/>
      <protection/>
    </xf>
    <xf numFmtId="9" fontId="5" fillId="41" borderId="11" xfId="110" applyNumberFormat="1" applyFont="1" applyFill="1" applyBorder="1" applyAlignment="1" applyProtection="1">
      <alignment horizontal="center" vertical="center" wrapText="1"/>
      <protection/>
    </xf>
    <xf numFmtId="9" fontId="5" fillId="13" borderId="11" xfId="110" applyFont="1" applyFill="1" applyBorder="1" applyAlignment="1" applyProtection="1">
      <alignment horizontal="center" vertical="center" wrapText="1"/>
      <protection/>
    </xf>
    <xf numFmtId="9" fontId="6" fillId="13" borderId="11" xfId="0" applyNumberFormat="1" applyFont="1" applyFill="1" applyBorder="1" applyAlignment="1" applyProtection="1">
      <alignment horizontal="center" vertical="center"/>
      <protection/>
    </xf>
    <xf numFmtId="9" fontId="5" fillId="42" borderId="11" xfId="110" applyFont="1" applyFill="1" applyBorder="1" applyAlignment="1" applyProtection="1">
      <alignment horizontal="center" vertical="center" wrapText="1"/>
      <protection/>
    </xf>
    <xf numFmtId="9" fontId="6" fillId="42" borderId="11" xfId="0" applyNumberFormat="1" applyFont="1" applyFill="1" applyBorder="1" applyAlignment="1" applyProtection="1">
      <alignment horizontal="center" vertical="center"/>
      <protection/>
    </xf>
    <xf numFmtId="9" fontId="5" fillId="43" borderId="11" xfId="110" applyFont="1" applyFill="1" applyBorder="1" applyAlignment="1" applyProtection="1">
      <alignment horizontal="center" vertical="center" wrapText="1"/>
      <protection/>
    </xf>
    <xf numFmtId="9" fontId="6" fillId="43" borderId="11" xfId="0" applyNumberFormat="1" applyFont="1" applyFill="1" applyBorder="1" applyAlignment="1" applyProtection="1">
      <alignment horizontal="center" vertical="center"/>
      <protection/>
    </xf>
    <xf numFmtId="9" fontId="5" fillId="44" borderId="11" xfId="110" applyFont="1" applyFill="1" applyBorder="1" applyAlignment="1" applyProtection="1">
      <alignment horizontal="center" vertical="center" wrapText="1"/>
      <protection/>
    </xf>
    <xf numFmtId="9" fontId="6" fillId="44" borderId="11" xfId="0" applyNumberFormat="1" applyFont="1" applyFill="1" applyBorder="1" applyAlignment="1" applyProtection="1">
      <alignment horizontal="center" vertical="center"/>
      <protection/>
    </xf>
    <xf numFmtId="9" fontId="5" fillId="40" borderId="11" xfId="110" applyFont="1" applyFill="1" applyBorder="1" applyAlignment="1" applyProtection="1">
      <alignment horizontal="center" vertical="center" wrapText="1"/>
      <protection/>
    </xf>
    <xf numFmtId="9" fontId="6" fillId="40" borderId="11" xfId="0" applyNumberFormat="1" applyFont="1" applyFill="1" applyBorder="1" applyAlignment="1" applyProtection="1">
      <alignment horizontal="center" vertical="center"/>
      <protection/>
    </xf>
    <xf numFmtId="9" fontId="5" fillId="9" borderId="11" xfId="110" applyFont="1" applyFill="1" applyBorder="1" applyAlignment="1" applyProtection="1">
      <alignment horizontal="center" vertical="center" wrapText="1"/>
      <protection/>
    </xf>
    <xf numFmtId="9" fontId="6" fillId="9" borderId="11" xfId="0" applyNumberFormat="1" applyFont="1" applyFill="1" applyBorder="1" applyAlignment="1" applyProtection="1">
      <alignment horizontal="center" vertical="center"/>
      <protection/>
    </xf>
    <xf numFmtId="0" fontId="6" fillId="42" borderId="11" xfId="0" applyFont="1" applyFill="1" applyBorder="1" applyAlignment="1" applyProtection="1">
      <alignment horizontal="center" vertical="center" wrapText="1"/>
      <protection locked="0"/>
    </xf>
    <xf numFmtId="9" fontId="47" fillId="0" borderId="0" xfId="0" applyNumberFormat="1" applyFont="1" applyAlignment="1" applyProtection="1">
      <alignment/>
      <protection/>
    </xf>
    <xf numFmtId="0" fontId="5" fillId="37" borderId="11" xfId="91" applyFont="1" applyFill="1" applyBorder="1" applyAlignment="1" applyProtection="1">
      <alignment horizontal="justify" vertical="center" wrapText="1"/>
      <protection locked="0"/>
    </xf>
    <xf numFmtId="0" fontId="5" fillId="41" borderId="11" xfId="91" applyFont="1" applyFill="1" applyBorder="1" applyAlignment="1" applyProtection="1">
      <alignment horizontal="justify" vertical="center" wrapText="1"/>
      <protection locked="0"/>
    </xf>
    <xf numFmtId="0" fontId="5" fillId="13" borderId="11" xfId="91" applyNumberFormat="1" applyFont="1" applyFill="1" applyBorder="1" applyAlignment="1" applyProtection="1">
      <alignment horizontal="justify" vertical="center" wrapText="1"/>
      <protection locked="0"/>
    </xf>
    <xf numFmtId="0" fontId="5" fillId="9" borderId="11" xfId="91" applyNumberFormat="1" applyFont="1" applyFill="1" applyBorder="1" applyAlignment="1" applyProtection="1">
      <alignment horizontal="justify" vertical="center" wrapText="1"/>
      <protection locked="0"/>
    </xf>
    <xf numFmtId="0" fontId="47" fillId="9" borderId="11" xfId="91" applyNumberFormat="1" applyFont="1" applyFill="1" applyBorder="1" applyAlignment="1" applyProtection="1">
      <alignment horizontal="justify" vertical="center" wrapText="1"/>
      <protection locked="0"/>
    </xf>
    <xf numFmtId="0" fontId="5" fillId="12" borderId="11" xfId="91" applyFont="1" applyFill="1" applyBorder="1" applyAlignment="1" applyProtection="1">
      <alignment horizontal="justify" vertical="center" wrapText="1"/>
      <protection locked="0"/>
    </xf>
    <xf numFmtId="0" fontId="6" fillId="42" borderId="11" xfId="0" applyFont="1" applyFill="1" applyBorder="1" applyAlignment="1" applyProtection="1">
      <alignment horizontal="justify" vertical="center" wrapText="1"/>
      <protection locked="0"/>
    </xf>
    <xf numFmtId="9" fontId="5" fillId="38" borderId="11" xfId="103" applyFont="1" applyFill="1" applyBorder="1" applyAlignment="1" applyProtection="1">
      <alignment horizontal="center" vertical="center" wrapText="1"/>
      <protection/>
    </xf>
    <xf numFmtId="9" fontId="5" fillId="7" borderId="11" xfId="103" applyFont="1" applyFill="1" applyBorder="1" applyAlignment="1" applyProtection="1">
      <alignment horizontal="center" vertical="center" wrapText="1"/>
      <protection/>
    </xf>
    <xf numFmtId="9" fontId="5" fillId="12" borderId="11" xfId="103" applyFont="1" applyFill="1" applyBorder="1" applyAlignment="1" applyProtection="1">
      <alignment horizontal="center" vertical="center" wrapText="1"/>
      <protection/>
    </xf>
    <xf numFmtId="0" fontId="9" fillId="43" borderId="11" xfId="0" applyFont="1" applyFill="1" applyBorder="1" applyAlignment="1" applyProtection="1">
      <alignment horizontal="center" vertical="center" wrapText="1"/>
      <protection/>
    </xf>
    <xf numFmtId="0" fontId="5" fillId="40" borderId="11" xfId="91" applyFont="1" applyFill="1" applyBorder="1" applyAlignment="1" applyProtection="1">
      <alignment horizontal="justify" vertical="center" wrapText="1"/>
      <protection locked="0"/>
    </xf>
    <xf numFmtId="0" fontId="9" fillId="12" borderId="11" xfId="91" applyFont="1" applyFill="1" applyBorder="1" applyAlignment="1" applyProtection="1">
      <alignment horizontal="justify" vertical="center" wrapText="1"/>
      <protection locked="0"/>
    </xf>
    <xf numFmtId="0" fontId="9" fillId="43" borderId="11" xfId="0" applyFont="1" applyFill="1" applyBorder="1" applyAlignment="1" applyProtection="1">
      <alignment horizontal="justify" vertical="center" wrapText="1"/>
      <protection locked="0"/>
    </xf>
    <xf numFmtId="9" fontId="0" fillId="0" borderId="0" xfId="0" applyNumberFormat="1" applyAlignment="1">
      <alignment/>
    </xf>
    <xf numFmtId="186" fontId="5" fillId="37" borderId="11" xfId="110" applyNumberFormat="1" applyFont="1" applyFill="1" applyBorder="1" applyAlignment="1" applyProtection="1">
      <alignment horizontal="center" vertical="center" wrapText="1"/>
      <protection/>
    </xf>
    <xf numFmtId="0" fontId="9" fillId="45" borderId="11" xfId="74" applyFont="1" applyFill="1" applyBorder="1" applyAlignment="1" applyProtection="1">
      <alignment horizontal="center" vertical="center"/>
      <protection/>
    </xf>
    <xf numFmtId="0" fontId="9" fillId="43" borderId="11" xfId="0" applyFont="1" applyFill="1" applyBorder="1" applyAlignment="1" applyProtection="1">
      <alignment horizontal="center" vertical="center" wrapText="1"/>
      <protection/>
    </xf>
    <xf numFmtId="0" fontId="14" fillId="45" borderId="11" xfId="74" applyFont="1" applyFill="1" applyBorder="1" applyAlignment="1" applyProtection="1">
      <alignment horizontal="center" vertical="center"/>
      <protection/>
    </xf>
    <xf numFmtId="0" fontId="9" fillId="45" borderId="12" xfId="74" applyFont="1" applyFill="1" applyBorder="1" applyAlignment="1" applyProtection="1">
      <alignment horizontal="center" wrapText="1"/>
      <protection/>
    </xf>
    <xf numFmtId="0" fontId="9" fillId="45" borderId="13" xfId="74" applyFont="1" applyFill="1" applyBorder="1" applyAlignment="1" applyProtection="1">
      <alignment horizontal="center" wrapText="1"/>
      <protection/>
    </xf>
    <xf numFmtId="0" fontId="9" fillId="45" borderId="14" xfId="74" applyFont="1" applyFill="1" applyBorder="1" applyAlignment="1" applyProtection="1">
      <alignment horizontal="center" wrapText="1"/>
      <protection/>
    </xf>
    <xf numFmtId="0" fontId="9" fillId="45" borderId="15" xfId="74" applyFont="1" applyFill="1" applyBorder="1" applyAlignment="1" applyProtection="1">
      <alignment horizontal="center" wrapText="1"/>
      <protection/>
    </xf>
    <xf numFmtId="0" fontId="9" fillId="45" borderId="0" xfId="74" applyFont="1" applyFill="1" applyBorder="1" applyAlignment="1" applyProtection="1">
      <alignment horizontal="center" wrapText="1"/>
      <protection/>
    </xf>
    <xf numFmtId="0" fontId="9" fillId="45" borderId="16" xfId="74" applyFont="1" applyFill="1" applyBorder="1" applyAlignment="1" applyProtection="1">
      <alignment horizontal="center" wrapText="1"/>
      <protection/>
    </xf>
    <xf numFmtId="0" fontId="9" fillId="45" borderId="17" xfId="74" applyFont="1" applyFill="1" applyBorder="1" applyAlignment="1" applyProtection="1">
      <alignment horizontal="center" wrapText="1"/>
      <protection/>
    </xf>
    <xf numFmtId="0" fontId="9" fillId="45" borderId="18" xfId="74" applyFont="1" applyFill="1" applyBorder="1" applyAlignment="1" applyProtection="1">
      <alignment horizontal="center" wrapText="1"/>
      <protection/>
    </xf>
    <xf numFmtId="0" fontId="9" fillId="45" borderId="19" xfId="74" applyFont="1" applyFill="1" applyBorder="1" applyAlignment="1" applyProtection="1">
      <alignment horizontal="center" wrapText="1"/>
      <protection/>
    </xf>
    <xf numFmtId="0" fontId="9" fillId="45" borderId="20" xfId="74" applyFont="1" applyFill="1" applyBorder="1" applyAlignment="1" applyProtection="1">
      <alignment horizontal="center" vertical="center"/>
      <protection/>
    </xf>
    <xf numFmtId="0" fontId="9" fillId="45" borderId="21" xfId="74" applyFont="1" applyFill="1" applyBorder="1" applyAlignment="1" applyProtection="1">
      <alignment horizontal="center" vertical="center"/>
      <protection/>
    </xf>
    <xf numFmtId="0" fontId="9" fillId="45" borderId="22" xfId="74" applyFont="1" applyFill="1" applyBorder="1" applyAlignment="1" applyProtection="1">
      <alignment horizontal="center" vertical="center"/>
      <protection/>
    </xf>
    <xf numFmtId="0" fontId="9" fillId="43" borderId="20" xfId="0" applyFont="1" applyFill="1" applyBorder="1" applyAlignment="1" applyProtection="1">
      <alignment horizontal="center" vertical="center" wrapText="1"/>
      <protection/>
    </xf>
    <xf numFmtId="0" fontId="9" fillId="43" borderId="21" xfId="0" applyFont="1" applyFill="1" applyBorder="1" applyAlignment="1" applyProtection="1">
      <alignment horizontal="center" vertical="center" wrapText="1"/>
      <protection/>
    </xf>
    <xf numFmtId="0" fontId="9" fillId="43" borderId="22" xfId="0" applyFont="1" applyFill="1" applyBorder="1" applyAlignment="1" applyProtection="1">
      <alignment horizontal="center" vertical="center" wrapText="1"/>
      <protection/>
    </xf>
  </cellXfs>
  <cellStyles count="11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10" xfId="52"/>
    <cellStyle name="Millares 11" xfId="53"/>
    <cellStyle name="Millares 12" xfId="54"/>
    <cellStyle name="Millares 13" xfId="55"/>
    <cellStyle name="Millares 14" xfId="56"/>
    <cellStyle name="Millares 2" xfId="57"/>
    <cellStyle name="Millares 3" xfId="58"/>
    <cellStyle name="Millares 4" xfId="59"/>
    <cellStyle name="Millares 5" xfId="60"/>
    <cellStyle name="Millares 6" xfId="61"/>
    <cellStyle name="Millares 7" xfId="62"/>
    <cellStyle name="Millares 8" xfId="63"/>
    <cellStyle name="Millares 9" xfId="64"/>
    <cellStyle name="Currency" xfId="65"/>
    <cellStyle name="Currency [0]" xfId="66"/>
    <cellStyle name="Neutral" xfId="67"/>
    <cellStyle name="Normal 10" xfId="68"/>
    <cellStyle name="Normal 11" xfId="69"/>
    <cellStyle name="Normal 12" xfId="70"/>
    <cellStyle name="Normal 13" xfId="71"/>
    <cellStyle name="Normal 14" xfId="72"/>
    <cellStyle name="Normal 15" xfId="73"/>
    <cellStyle name="Normal 2" xfId="74"/>
    <cellStyle name="Normal 2 10" xfId="75"/>
    <cellStyle name="Normal 2 11" xfId="76"/>
    <cellStyle name="Normal 2 12" xfId="77"/>
    <cellStyle name="Normal 2 13" xfId="78"/>
    <cellStyle name="Normal 2 14" xfId="79"/>
    <cellStyle name="Normal 2 15" xfId="80"/>
    <cellStyle name="Normal 2 2" xfId="81"/>
    <cellStyle name="Normal 2 3" xfId="82"/>
    <cellStyle name="Normal 2 4" xfId="83"/>
    <cellStyle name="Normal 2 5" xfId="84"/>
    <cellStyle name="Normal 2 6" xfId="85"/>
    <cellStyle name="Normal 2 7" xfId="86"/>
    <cellStyle name="Normal 2 8" xfId="87"/>
    <cellStyle name="Normal 2 9" xfId="88"/>
    <cellStyle name="Normal 3" xfId="89"/>
    <cellStyle name="Normal 4" xfId="90"/>
    <cellStyle name="Normal 4 2" xfId="91"/>
    <cellStyle name="Normal 4_Hoja1" xfId="92"/>
    <cellStyle name="Normal 5" xfId="93"/>
    <cellStyle name="Normal 6" xfId="94"/>
    <cellStyle name="Normal 6 2" xfId="95"/>
    <cellStyle name="Normal 6_Hoja1" xfId="96"/>
    <cellStyle name="Normal 7" xfId="97"/>
    <cellStyle name="Normal 8" xfId="98"/>
    <cellStyle name="Normal 9" xfId="99"/>
    <cellStyle name="Normal 9 2" xfId="100"/>
    <cellStyle name="Normal 9_Hoja1" xfId="101"/>
    <cellStyle name="Notas" xfId="102"/>
    <cellStyle name="Percent" xfId="103"/>
    <cellStyle name="Porcentual 10" xfId="104"/>
    <cellStyle name="Porcentual 11" xfId="105"/>
    <cellStyle name="Porcentual 12" xfId="106"/>
    <cellStyle name="Porcentual 13" xfId="107"/>
    <cellStyle name="Porcentual 14" xfId="108"/>
    <cellStyle name="Porcentual 15" xfId="109"/>
    <cellStyle name="Porcentual 2" xfId="110"/>
    <cellStyle name="Porcentual 2 2" xfId="111"/>
    <cellStyle name="Porcentual 3" xfId="112"/>
    <cellStyle name="Porcentual 4" xfId="113"/>
    <cellStyle name="Porcentual 5" xfId="114"/>
    <cellStyle name="Porcentual 6" xfId="115"/>
    <cellStyle name="Porcentual 7" xfId="116"/>
    <cellStyle name="Porcentual 8" xfId="117"/>
    <cellStyle name="Porcentual 9" xfId="118"/>
    <cellStyle name="Salida" xfId="119"/>
    <cellStyle name="Texto de advertencia" xfId="120"/>
    <cellStyle name="Texto explicativo" xfId="121"/>
    <cellStyle name="Título" xfId="122"/>
    <cellStyle name="Título 2" xfId="123"/>
    <cellStyle name="Título 3" xfId="124"/>
    <cellStyle name="Total" xfId="125"/>
  </cellStyles>
  <dxfs count="39">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ont>
        <color auto="1"/>
      </font>
      <fill>
        <patternFill>
          <bgColor rgb="FFFF0000"/>
        </patternFill>
      </fill>
    </dxf>
    <dxf>
      <font>
        <color auto="1"/>
      </font>
      <fill>
        <patternFill>
          <bgColor rgb="FFFF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2047875</xdr:colOff>
      <xdr:row>0</xdr:row>
      <xdr:rowOff>161925</xdr:rowOff>
    </xdr:from>
    <xdr:to>
      <xdr:col>18</xdr:col>
      <xdr:colOff>3143250</xdr:colOff>
      <xdr:row>2</xdr:row>
      <xdr:rowOff>428625</xdr:rowOff>
    </xdr:to>
    <xdr:pic>
      <xdr:nvPicPr>
        <xdr:cNvPr id="1" name="1 Imagen"/>
        <xdr:cNvPicPr preferRelativeResize="1">
          <a:picLocks noChangeAspect="1"/>
        </xdr:cNvPicPr>
      </xdr:nvPicPr>
      <xdr:blipFill>
        <a:blip r:embed="rId1"/>
        <a:srcRect l="7722" t="34483" r="7437" b="38160"/>
        <a:stretch>
          <a:fillRect/>
        </a:stretch>
      </xdr:blipFill>
      <xdr:spPr>
        <a:xfrm>
          <a:off x="25031700" y="161925"/>
          <a:ext cx="5419725" cy="1285875"/>
        </a:xfrm>
        <a:prstGeom prst="rect">
          <a:avLst/>
        </a:prstGeom>
        <a:noFill/>
        <a:ln w="9525" cmpd="sng">
          <a:noFill/>
        </a:ln>
      </xdr:spPr>
    </xdr:pic>
    <xdr:clientData/>
  </xdr:twoCellAnchor>
  <xdr:twoCellAnchor>
    <xdr:from>
      <xdr:col>0</xdr:col>
      <xdr:colOff>1114425</xdr:colOff>
      <xdr:row>0</xdr:row>
      <xdr:rowOff>66675</xdr:rowOff>
    </xdr:from>
    <xdr:to>
      <xdr:col>3</xdr:col>
      <xdr:colOff>838200</xdr:colOff>
      <xdr:row>1</xdr:row>
      <xdr:rowOff>514350</xdr:rowOff>
    </xdr:to>
    <xdr:pic>
      <xdr:nvPicPr>
        <xdr:cNvPr id="2" name="Picture 267" descr="LOGOFPS1"/>
        <xdr:cNvPicPr preferRelativeResize="1">
          <a:picLocks noChangeAspect="1"/>
        </xdr:cNvPicPr>
      </xdr:nvPicPr>
      <xdr:blipFill>
        <a:blip r:embed="rId2"/>
        <a:stretch>
          <a:fillRect/>
        </a:stretch>
      </xdr:blipFill>
      <xdr:spPr>
        <a:xfrm>
          <a:off x="1114425" y="66675"/>
          <a:ext cx="35814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1"/>
  <sheetViews>
    <sheetView tabSelected="1" zoomScale="70" zoomScaleNormal="70" zoomScalePageLayoutView="0" workbookViewId="0" topLeftCell="A1">
      <pane ySplit="6" topLeftCell="A13" activePane="bottomLeft" state="frozen"/>
      <selection pane="topLeft" activeCell="I1" sqref="I1"/>
      <selection pane="bottomLeft" activeCell="A14" sqref="A14"/>
    </sheetView>
  </sheetViews>
  <sheetFormatPr defaultColWidth="11.421875" defaultRowHeight="15"/>
  <cols>
    <col min="1" max="1" width="27.7109375" style="100" customWidth="1"/>
    <col min="2" max="2" width="16.421875" style="100" customWidth="1"/>
    <col min="3" max="3" width="13.7109375" style="100" customWidth="1"/>
    <col min="4" max="4" width="30.57421875" style="100" customWidth="1"/>
    <col min="5" max="5" width="36.57421875" style="109" customWidth="1"/>
    <col min="6" max="6" width="17.57421875" style="100" customWidth="1"/>
    <col min="7" max="7" width="18.7109375" style="100" customWidth="1"/>
    <col min="8" max="8" width="9.140625" style="100" customWidth="1"/>
    <col min="9" max="9" width="17.8515625" style="100" customWidth="1"/>
    <col min="10" max="10" width="21.57421875" style="100" customWidth="1"/>
    <col min="11" max="11" width="18.28125" style="100" customWidth="1"/>
    <col min="12" max="12" width="18.421875" style="100" customWidth="1"/>
    <col min="13" max="13" width="19.8515625" style="100" customWidth="1"/>
    <col min="14" max="14" width="21.421875" style="100" customWidth="1"/>
    <col min="15" max="15" width="18.57421875" style="100" customWidth="1"/>
    <col min="16" max="16" width="12.421875" style="100" customWidth="1"/>
    <col min="17" max="17" width="25.8515625" style="100" customWidth="1"/>
    <col min="18" max="18" width="64.8515625" style="100" customWidth="1"/>
    <col min="19" max="19" width="64.00390625" style="100" customWidth="1"/>
    <col min="20" max="20" width="32.57421875" style="100" customWidth="1"/>
    <col min="21" max="22" width="11.421875" style="100" customWidth="1"/>
    <col min="23" max="23" width="13.00390625" style="100" bestFit="1" customWidth="1"/>
    <col min="24" max="16384" width="11.421875" style="100" customWidth="1"/>
  </cols>
  <sheetData>
    <row r="1" spans="1:20" ht="37.5" customHeight="1">
      <c r="A1" s="172" t="s">
        <v>195</v>
      </c>
      <c r="B1" s="173"/>
      <c r="C1" s="173"/>
      <c r="D1" s="174"/>
      <c r="E1" s="171" t="s">
        <v>21</v>
      </c>
      <c r="F1" s="171"/>
      <c r="G1" s="171"/>
      <c r="H1" s="171"/>
      <c r="I1" s="171"/>
      <c r="J1" s="171"/>
      <c r="K1" s="171"/>
      <c r="L1" s="171"/>
      <c r="M1" s="171"/>
      <c r="N1" s="171"/>
      <c r="O1" s="171"/>
      <c r="P1" s="171"/>
      <c r="Q1" s="171"/>
      <c r="R1" s="169"/>
      <c r="S1" s="169"/>
      <c r="T1" s="169"/>
    </row>
    <row r="2" spans="1:20" ht="42.75" customHeight="1">
      <c r="A2" s="175"/>
      <c r="B2" s="176"/>
      <c r="C2" s="176"/>
      <c r="D2" s="177"/>
      <c r="E2" s="171" t="s">
        <v>21</v>
      </c>
      <c r="F2" s="171"/>
      <c r="G2" s="171"/>
      <c r="H2" s="171"/>
      <c r="I2" s="171"/>
      <c r="J2" s="171"/>
      <c r="K2" s="171"/>
      <c r="L2" s="171"/>
      <c r="M2" s="171"/>
      <c r="N2" s="171"/>
      <c r="O2" s="171"/>
      <c r="P2" s="171"/>
      <c r="Q2" s="171"/>
      <c r="R2" s="169"/>
      <c r="S2" s="169"/>
      <c r="T2" s="169"/>
    </row>
    <row r="3" spans="1:20" ht="38.25" customHeight="1">
      <c r="A3" s="178"/>
      <c r="B3" s="179"/>
      <c r="C3" s="179"/>
      <c r="D3" s="180"/>
      <c r="E3" s="171"/>
      <c r="F3" s="171"/>
      <c r="G3" s="171"/>
      <c r="H3" s="171"/>
      <c r="I3" s="171"/>
      <c r="J3" s="171"/>
      <c r="K3" s="171"/>
      <c r="L3" s="171"/>
      <c r="M3" s="171"/>
      <c r="N3" s="171"/>
      <c r="O3" s="171"/>
      <c r="P3" s="171"/>
      <c r="Q3" s="171"/>
      <c r="R3" s="169"/>
      <c r="S3" s="169"/>
      <c r="T3" s="169"/>
    </row>
    <row r="4" spans="1:20" ht="24" customHeight="1">
      <c r="A4" s="181" t="s">
        <v>68</v>
      </c>
      <c r="B4" s="182"/>
      <c r="C4" s="182"/>
      <c r="D4" s="183"/>
      <c r="E4" s="169" t="s">
        <v>22</v>
      </c>
      <c r="F4" s="169"/>
      <c r="G4" s="169"/>
      <c r="H4" s="169"/>
      <c r="I4" s="169"/>
      <c r="J4" s="169"/>
      <c r="K4" s="169" t="s">
        <v>69</v>
      </c>
      <c r="L4" s="169"/>
      <c r="M4" s="169"/>
      <c r="N4" s="169"/>
      <c r="O4" s="169"/>
      <c r="P4" s="169"/>
      <c r="Q4" s="169"/>
      <c r="R4" s="169" t="s">
        <v>19</v>
      </c>
      <c r="S4" s="169"/>
      <c r="T4" s="169"/>
    </row>
    <row r="5" spans="1:20" ht="23.25" customHeight="1">
      <c r="A5" s="184" t="s">
        <v>0</v>
      </c>
      <c r="B5" s="185"/>
      <c r="C5" s="185"/>
      <c r="D5" s="185"/>
      <c r="E5" s="185"/>
      <c r="F5" s="185"/>
      <c r="G5" s="185"/>
      <c r="H5" s="186"/>
      <c r="I5" s="170" t="s">
        <v>1</v>
      </c>
      <c r="J5" s="170"/>
      <c r="K5" s="170"/>
      <c r="L5" s="170"/>
      <c r="M5" s="170" t="s">
        <v>2</v>
      </c>
      <c r="N5" s="170"/>
      <c r="O5" s="170"/>
      <c r="P5" s="170"/>
      <c r="Q5" s="170"/>
      <c r="R5" s="170"/>
      <c r="S5" s="170"/>
      <c r="T5" s="170"/>
    </row>
    <row r="6" spans="1:20" ht="102.75" customHeight="1">
      <c r="A6" s="163" t="s">
        <v>18</v>
      </c>
      <c r="B6" s="163" t="s">
        <v>3</v>
      </c>
      <c r="C6" s="163" t="s">
        <v>4</v>
      </c>
      <c r="D6" s="163" t="s">
        <v>5</v>
      </c>
      <c r="E6" s="163" t="s">
        <v>6</v>
      </c>
      <c r="F6" s="163" t="s">
        <v>7</v>
      </c>
      <c r="G6" s="163" t="s">
        <v>20</v>
      </c>
      <c r="H6" s="163" t="s">
        <v>8</v>
      </c>
      <c r="I6" s="2" t="s">
        <v>9</v>
      </c>
      <c r="J6" s="31" t="s">
        <v>10</v>
      </c>
      <c r="K6" s="23" t="s">
        <v>11</v>
      </c>
      <c r="L6" s="3" t="s">
        <v>12</v>
      </c>
      <c r="M6" s="101" t="s">
        <v>13</v>
      </c>
      <c r="N6" s="101" t="s">
        <v>14</v>
      </c>
      <c r="O6" s="102" t="s">
        <v>15</v>
      </c>
      <c r="P6" s="102" t="s">
        <v>132</v>
      </c>
      <c r="Q6" s="163" t="s">
        <v>16</v>
      </c>
      <c r="R6" s="163" t="s">
        <v>17</v>
      </c>
      <c r="S6" s="163" t="s">
        <v>76</v>
      </c>
      <c r="T6" s="163" t="s">
        <v>77</v>
      </c>
    </row>
    <row r="7" spans="1:20" ht="222" customHeight="1">
      <c r="A7" s="43" t="s">
        <v>23</v>
      </c>
      <c r="B7" s="43" t="s">
        <v>24</v>
      </c>
      <c r="C7" s="43" t="s">
        <v>153</v>
      </c>
      <c r="D7" s="44" t="s">
        <v>152</v>
      </c>
      <c r="E7" s="43" t="s">
        <v>154</v>
      </c>
      <c r="F7" s="48">
        <v>5</v>
      </c>
      <c r="G7" s="43" t="s">
        <v>26</v>
      </c>
      <c r="H7" s="46">
        <v>1</v>
      </c>
      <c r="I7" s="43" t="s">
        <v>87</v>
      </c>
      <c r="J7" s="43" t="s">
        <v>88</v>
      </c>
      <c r="K7" s="43" t="s">
        <v>89</v>
      </c>
      <c r="L7" s="43" t="s">
        <v>90</v>
      </c>
      <c r="M7" s="47">
        <v>1</v>
      </c>
      <c r="N7" s="47">
        <v>2</v>
      </c>
      <c r="O7" s="127">
        <f aca="true" t="shared" si="0" ref="O7:O19">M7/N7</f>
        <v>0.5</v>
      </c>
      <c r="P7" s="127">
        <f aca="true" t="shared" si="1" ref="P7:P20">O7/H7</f>
        <v>0.5</v>
      </c>
      <c r="Q7" s="3" t="str">
        <f>IF(O7&gt;=95%,$L$6,IF(O7&gt;=70%,$K$6,IF(O7&gt;=50%,$J$6,IF(O7&lt;50%,$I$6,"ojo"))))</f>
        <v>MINIMO</v>
      </c>
      <c r="R7" s="50" t="s">
        <v>247</v>
      </c>
      <c r="S7" s="50" t="s">
        <v>325</v>
      </c>
      <c r="T7" s="51" t="s">
        <v>285</v>
      </c>
    </row>
    <row r="8" spans="1:20" ht="290.25" customHeight="1">
      <c r="A8" s="43" t="s">
        <v>23</v>
      </c>
      <c r="B8" s="43" t="s">
        <v>24</v>
      </c>
      <c r="C8" s="43" t="s">
        <v>25</v>
      </c>
      <c r="D8" s="44" t="s">
        <v>79</v>
      </c>
      <c r="E8" s="43" t="s">
        <v>155</v>
      </c>
      <c r="F8" s="45">
        <v>4</v>
      </c>
      <c r="G8" s="43" t="s">
        <v>26</v>
      </c>
      <c r="H8" s="46">
        <v>1</v>
      </c>
      <c r="I8" s="43" t="s">
        <v>87</v>
      </c>
      <c r="J8" s="43" t="s">
        <v>88</v>
      </c>
      <c r="K8" s="43" t="s">
        <v>89</v>
      </c>
      <c r="L8" s="43" t="s">
        <v>90</v>
      </c>
      <c r="M8" s="49">
        <v>3</v>
      </c>
      <c r="N8" s="49">
        <v>4</v>
      </c>
      <c r="O8" s="127">
        <f t="shared" si="0"/>
        <v>0.75</v>
      </c>
      <c r="P8" s="127">
        <f t="shared" si="1"/>
        <v>0.75</v>
      </c>
      <c r="Q8" s="3" t="str">
        <f aca="true" t="shared" si="2" ref="Q8:Q61">IF(O8&gt;=95%,$L$6,IF(O8&gt;=70%,$K$6,IF(O8&gt;=50%,$J$6,IF(O8&lt;50%,$I$6,"ojo"))))</f>
        <v>ACEPTABLE</v>
      </c>
      <c r="R8" s="50" t="s">
        <v>273</v>
      </c>
      <c r="S8" s="50" t="s">
        <v>329</v>
      </c>
      <c r="T8" s="51" t="s">
        <v>285</v>
      </c>
    </row>
    <row r="9" spans="1:20" ht="187.5" customHeight="1">
      <c r="A9" s="43" t="s">
        <v>23</v>
      </c>
      <c r="B9" s="43" t="s">
        <v>24</v>
      </c>
      <c r="C9" s="43" t="s">
        <v>196</v>
      </c>
      <c r="D9" s="44" t="s">
        <v>197</v>
      </c>
      <c r="E9" s="43" t="s">
        <v>198</v>
      </c>
      <c r="F9" s="45">
        <v>1</v>
      </c>
      <c r="G9" s="43" t="s">
        <v>26</v>
      </c>
      <c r="H9" s="46">
        <v>1</v>
      </c>
      <c r="I9" s="43" t="s">
        <v>87</v>
      </c>
      <c r="J9" s="43" t="s">
        <v>88</v>
      </c>
      <c r="K9" s="43" t="s">
        <v>89</v>
      </c>
      <c r="L9" s="43" t="s">
        <v>90</v>
      </c>
      <c r="M9" s="49">
        <v>0</v>
      </c>
      <c r="N9" s="49">
        <v>1</v>
      </c>
      <c r="O9" s="127">
        <f t="shared" si="0"/>
        <v>0</v>
      </c>
      <c r="P9" s="127">
        <f t="shared" si="1"/>
        <v>0</v>
      </c>
      <c r="Q9" s="3" t="str">
        <f t="shared" si="2"/>
        <v>INSATISFACTORIO</v>
      </c>
      <c r="R9" s="50" t="s">
        <v>236</v>
      </c>
      <c r="S9" s="50" t="s">
        <v>305</v>
      </c>
      <c r="T9" s="51" t="s">
        <v>285</v>
      </c>
    </row>
    <row r="10" spans="1:20" ht="182.25" customHeight="1">
      <c r="A10" s="36" t="s">
        <v>78</v>
      </c>
      <c r="B10" s="36" t="s">
        <v>24</v>
      </c>
      <c r="C10" s="36" t="s">
        <v>156</v>
      </c>
      <c r="D10" s="37" t="s">
        <v>93</v>
      </c>
      <c r="E10" s="36" t="s">
        <v>160</v>
      </c>
      <c r="F10" s="38">
        <v>18</v>
      </c>
      <c r="G10" s="36" t="s">
        <v>26</v>
      </c>
      <c r="H10" s="39">
        <v>1</v>
      </c>
      <c r="I10" s="36" t="s">
        <v>87</v>
      </c>
      <c r="J10" s="36" t="s">
        <v>88</v>
      </c>
      <c r="K10" s="36" t="s">
        <v>89</v>
      </c>
      <c r="L10" s="36" t="s">
        <v>90</v>
      </c>
      <c r="M10" s="40">
        <v>12</v>
      </c>
      <c r="N10" s="40">
        <v>12</v>
      </c>
      <c r="O10" s="128">
        <f t="shared" si="0"/>
        <v>1</v>
      </c>
      <c r="P10" s="160">
        <f t="shared" si="1"/>
        <v>1</v>
      </c>
      <c r="Q10" s="3" t="str">
        <f t="shared" si="2"/>
        <v>SATISFACTORIO</v>
      </c>
      <c r="R10" s="118" t="s">
        <v>284</v>
      </c>
      <c r="S10" s="41" t="s">
        <v>286</v>
      </c>
      <c r="T10" s="42" t="s">
        <v>285</v>
      </c>
    </row>
    <row r="11" spans="1:20" ht="149.25" customHeight="1">
      <c r="A11" s="36" t="s">
        <v>78</v>
      </c>
      <c r="B11" s="36" t="s">
        <v>51</v>
      </c>
      <c r="C11" s="36" t="s">
        <v>157</v>
      </c>
      <c r="D11" s="37" t="s">
        <v>91</v>
      </c>
      <c r="E11" s="36" t="s">
        <v>92</v>
      </c>
      <c r="F11" s="38">
        <v>1</v>
      </c>
      <c r="G11" s="36" t="s">
        <v>26</v>
      </c>
      <c r="H11" s="39">
        <v>1</v>
      </c>
      <c r="I11" s="36" t="s">
        <v>87</v>
      </c>
      <c r="J11" s="36" t="s">
        <v>88</v>
      </c>
      <c r="K11" s="36" t="s">
        <v>89</v>
      </c>
      <c r="L11" s="36" t="s">
        <v>90</v>
      </c>
      <c r="M11" s="40">
        <v>1</v>
      </c>
      <c r="N11" s="40">
        <v>1</v>
      </c>
      <c r="O11" s="128">
        <f t="shared" si="0"/>
        <v>1</v>
      </c>
      <c r="P11" s="160">
        <f t="shared" si="1"/>
        <v>1</v>
      </c>
      <c r="Q11" s="3" t="str">
        <f t="shared" si="2"/>
        <v>SATISFACTORIO</v>
      </c>
      <c r="R11" s="118" t="s">
        <v>245</v>
      </c>
      <c r="S11" s="118" t="s">
        <v>287</v>
      </c>
      <c r="T11" s="42" t="s">
        <v>285</v>
      </c>
    </row>
    <row r="12" spans="1:20" ht="138" customHeight="1">
      <c r="A12" s="36" t="s">
        <v>78</v>
      </c>
      <c r="B12" s="36" t="s">
        <v>24</v>
      </c>
      <c r="C12" s="36" t="s">
        <v>158</v>
      </c>
      <c r="D12" s="37" t="s">
        <v>224</v>
      </c>
      <c r="E12" s="36" t="s">
        <v>225</v>
      </c>
      <c r="F12" s="38" t="s">
        <v>36</v>
      </c>
      <c r="G12" s="36" t="s">
        <v>26</v>
      </c>
      <c r="H12" s="39">
        <v>1</v>
      </c>
      <c r="I12" s="36" t="s">
        <v>87</v>
      </c>
      <c r="J12" s="36" t="s">
        <v>88</v>
      </c>
      <c r="K12" s="36" t="s">
        <v>89</v>
      </c>
      <c r="L12" s="36" t="s">
        <v>90</v>
      </c>
      <c r="M12" s="40">
        <v>43</v>
      </c>
      <c r="N12" s="40">
        <v>48</v>
      </c>
      <c r="O12" s="128">
        <f t="shared" si="0"/>
        <v>0.8958333333333334</v>
      </c>
      <c r="P12" s="160">
        <f t="shared" si="1"/>
        <v>0.8958333333333334</v>
      </c>
      <c r="Q12" s="3" t="str">
        <f t="shared" si="2"/>
        <v>ACEPTABLE</v>
      </c>
      <c r="R12" s="118" t="s">
        <v>246</v>
      </c>
      <c r="S12" s="118" t="s">
        <v>288</v>
      </c>
      <c r="T12" s="42" t="s">
        <v>285</v>
      </c>
    </row>
    <row r="13" spans="1:20" ht="171" customHeight="1">
      <c r="A13" s="36" t="s">
        <v>78</v>
      </c>
      <c r="B13" s="36" t="s">
        <v>24</v>
      </c>
      <c r="C13" s="36" t="s">
        <v>159</v>
      </c>
      <c r="D13" s="37" t="s">
        <v>226</v>
      </c>
      <c r="E13" s="36" t="s">
        <v>227</v>
      </c>
      <c r="F13" s="38" t="s">
        <v>36</v>
      </c>
      <c r="G13" s="36" t="s">
        <v>26</v>
      </c>
      <c r="H13" s="39">
        <v>0.8</v>
      </c>
      <c r="I13" s="36" t="s">
        <v>228</v>
      </c>
      <c r="J13" s="36" t="s">
        <v>229</v>
      </c>
      <c r="K13" s="36" t="s">
        <v>230</v>
      </c>
      <c r="L13" s="36" t="s">
        <v>231</v>
      </c>
      <c r="M13" s="40">
        <v>687</v>
      </c>
      <c r="N13" s="40">
        <v>1199</v>
      </c>
      <c r="O13" s="128">
        <f t="shared" si="0"/>
        <v>0.572977481234362</v>
      </c>
      <c r="P13" s="160">
        <f t="shared" si="1"/>
        <v>0.7162218515429525</v>
      </c>
      <c r="Q13" s="3" t="str">
        <f>IF(O13&gt;=75%,$L$6,IF(O13&gt;=50%,$K$6,IF(O13&gt;=30%,$J$6,IF(O13&lt;30%,$I$6,"ojo"))))</f>
        <v>ACEPTABLE</v>
      </c>
      <c r="R13" s="118" t="s">
        <v>276</v>
      </c>
      <c r="S13" s="118" t="s">
        <v>289</v>
      </c>
      <c r="T13" s="42" t="s">
        <v>285</v>
      </c>
    </row>
    <row r="14" spans="1:20" ht="180" customHeight="1">
      <c r="A14" s="4" t="s">
        <v>28</v>
      </c>
      <c r="B14" s="4" t="s">
        <v>24</v>
      </c>
      <c r="C14" s="4" t="s">
        <v>58</v>
      </c>
      <c r="D14" s="6" t="s">
        <v>126</v>
      </c>
      <c r="E14" s="7" t="s">
        <v>127</v>
      </c>
      <c r="F14" s="4">
        <v>2</v>
      </c>
      <c r="G14" s="4" t="s">
        <v>26</v>
      </c>
      <c r="H14" s="8">
        <v>1</v>
      </c>
      <c r="I14" s="4" t="s">
        <v>87</v>
      </c>
      <c r="J14" s="4" t="s">
        <v>88</v>
      </c>
      <c r="K14" s="4" t="s">
        <v>89</v>
      </c>
      <c r="L14" s="4" t="s">
        <v>90</v>
      </c>
      <c r="M14" s="9">
        <v>2</v>
      </c>
      <c r="N14" s="9">
        <v>2</v>
      </c>
      <c r="O14" s="129">
        <f t="shared" si="0"/>
        <v>1</v>
      </c>
      <c r="P14" s="130">
        <f t="shared" si="1"/>
        <v>1</v>
      </c>
      <c r="Q14" s="3" t="str">
        <f t="shared" si="2"/>
        <v>SATISFACTORIO</v>
      </c>
      <c r="R14" s="10" t="s">
        <v>340</v>
      </c>
      <c r="S14" s="10" t="s">
        <v>330</v>
      </c>
      <c r="T14" s="11" t="s">
        <v>285</v>
      </c>
    </row>
    <row r="15" spans="1:20" ht="324" customHeight="1">
      <c r="A15" s="4" t="s">
        <v>28</v>
      </c>
      <c r="B15" s="4" t="s">
        <v>24</v>
      </c>
      <c r="C15" s="4" t="s">
        <v>59</v>
      </c>
      <c r="D15" s="5" t="s">
        <v>57</v>
      </c>
      <c r="E15" s="4" t="s">
        <v>142</v>
      </c>
      <c r="F15" s="4" t="s">
        <v>36</v>
      </c>
      <c r="G15" s="4" t="s">
        <v>26</v>
      </c>
      <c r="H15" s="8">
        <v>0.95</v>
      </c>
      <c r="I15" s="4" t="s">
        <v>216</v>
      </c>
      <c r="J15" s="4" t="s">
        <v>217</v>
      </c>
      <c r="K15" s="4" t="s">
        <v>218</v>
      </c>
      <c r="L15" s="4" t="s">
        <v>219</v>
      </c>
      <c r="M15" s="9">
        <v>776</v>
      </c>
      <c r="N15" s="9">
        <v>776</v>
      </c>
      <c r="O15" s="129">
        <f t="shared" si="0"/>
        <v>1</v>
      </c>
      <c r="P15" s="130">
        <f t="shared" si="1"/>
        <v>1.0526315789473684</v>
      </c>
      <c r="Q15" s="3" t="str">
        <f t="shared" si="2"/>
        <v>SATISFACTORIO</v>
      </c>
      <c r="R15" s="13" t="s">
        <v>341</v>
      </c>
      <c r="S15" s="10" t="s">
        <v>321</v>
      </c>
      <c r="T15" s="11" t="s">
        <v>285</v>
      </c>
    </row>
    <row r="16" spans="1:20" ht="99" customHeight="1">
      <c r="A16" s="4" t="s">
        <v>28</v>
      </c>
      <c r="B16" s="4" t="s">
        <v>27</v>
      </c>
      <c r="C16" s="4" t="s">
        <v>128</v>
      </c>
      <c r="D16" s="5" t="s">
        <v>161</v>
      </c>
      <c r="E16" s="7" t="s">
        <v>143</v>
      </c>
      <c r="F16" s="4" t="s">
        <v>36</v>
      </c>
      <c r="G16" s="4" t="s">
        <v>26</v>
      </c>
      <c r="H16" s="8">
        <v>0.95</v>
      </c>
      <c r="I16" s="4" t="s">
        <v>216</v>
      </c>
      <c r="J16" s="4" t="s">
        <v>217</v>
      </c>
      <c r="K16" s="4" t="s">
        <v>218</v>
      </c>
      <c r="L16" s="4" t="s">
        <v>219</v>
      </c>
      <c r="M16" s="9">
        <v>8636</v>
      </c>
      <c r="N16" s="9">
        <v>8636</v>
      </c>
      <c r="O16" s="129">
        <f t="shared" si="0"/>
        <v>1</v>
      </c>
      <c r="P16" s="130">
        <f t="shared" si="1"/>
        <v>1.0526315789473684</v>
      </c>
      <c r="Q16" s="3" t="str">
        <f t="shared" si="2"/>
        <v>SATISFACTORIO</v>
      </c>
      <c r="R16" s="10" t="s">
        <v>253</v>
      </c>
      <c r="S16" s="10" t="s">
        <v>306</v>
      </c>
      <c r="T16" s="11" t="s">
        <v>285</v>
      </c>
    </row>
    <row r="17" spans="1:20" ht="124.5" customHeight="1">
      <c r="A17" s="4" t="s">
        <v>28</v>
      </c>
      <c r="B17" s="4" t="s">
        <v>24</v>
      </c>
      <c r="C17" s="4" t="s">
        <v>73</v>
      </c>
      <c r="D17" s="12" t="s">
        <v>55</v>
      </c>
      <c r="E17" s="7" t="s">
        <v>144</v>
      </c>
      <c r="F17" s="4" t="s">
        <v>36</v>
      </c>
      <c r="G17" s="4" t="s">
        <v>26</v>
      </c>
      <c r="H17" s="8">
        <v>0.95</v>
      </c>
      <c r="I17" s="4" t="s">
        <v>216</v>
      </c>
      <c r="J17" s="4" t="s">
        <v>217</v>
      </c>
      <c r="K17" s="4" t="s">
        <v>218</v>
      </c>
      <c r="L17" s="4" t="s">
        <v>219</v>
      </c>
      <c r="M17" s="9">
        <v>6934</v>
      </c>
      <c r="N17" s="9">
        <v>6950</v>
      </c>
      <c r="O17" s="129">
        <f t="shared" si="0"/>
        <v>0.9976978417266187</v>
      </c>
      <c r="P17" s="130">
        <f t="shared" si="1"/>
        <v>1.0502082544490723</v>
      </c>
      <c r="Q17" s="3" t="str">
        <f t="shared" si="2"/>
        <v>SATISFACTORIO</v>
      </c>
      <c r="R17" s="10" t="s">
        <v>254</v>
      </c>
      <c r="S17" s="10" t="s">
        <v>307</v>
      </c>
      <c r="T17" s="11" t="s">
        <v>285</v>
      </c>
    </row>
    <row r="18" spans="1:20" ht="199.5" customHeight="1">
      <c r="A18" s="4" t="s">
        <v>28</v>
      </c>
      <c r="B18" s="4" t="s">
        <v>27</v>
      </c>
      <c r="C18" s="4" t="s">
        <v>60</v>
      </c>
      <c r="D18" s="5" t="s">
        <v>56</v>
      </c>
      <c r="E18" s="7" t="s">
        <v>162</v>
      </c>
      <c r="F18" s="4" t="s">
        <v>36</v>
      </c>
      <c r="G18" s="4" t="s">
        <v>26</v>
      </c>
      <c r="H18" s="8">
        <v>0.95</v>
      </c>
      <c r="I18" s="4" t="s">
        <v>216</v>
      </c>
      <c r="J18" s="4" t="s">
        <v>217</v>
      </c>
      <c r="K18" s="4" t="s">
        <v>218</v>
      </c>
      <c r="L18" s="4" t="s">
        <v>219</v>
      </c>
      <c r="M18" s="9">
        <v>20</v>
      </c>
      <c r="N18" s="9">
        <v>20</v>
      </c>
      <c r="O18" s="129">
        <f t="shared" si="0"/>
        <v>1</v>
      </c>
      <c r="P18" s="130">
        <f t="shared" si="1"/>
        <v>1.0526315789473684</v>
      </c>
      <c r="Q18" s="3" t="str">
        <f t="shared" si="2"/>
        <v>SATISFACTORIO</v>
      </c>
      <c r="R18" s="10" t="s">
        <v>342</v>
      </c>
      <c r="S18" s="13" t="s">
        <v>316</v>
      </c>
      <c r="T18" s="11" t="s">
        <v>285</v>
      </c>
    </row>
    <row r="19" spans="1:20" ht="87.75" customHeight="1">
      <c r="A19" s="32" t="s">
        <v>29</v>
      </c>
      <c r="B19" s="32" t="s">
        <v>51</v>
      </c>
      <c r="C19" s="34" t="s">
        <v>53</v>
      </c>
      <c r="D19" s="33" t="s">
        <v>114</v>
      </c>
      <c r="E19" s="54" t="s">
        <v>113</v>
      </c>
      <c r="F19" s="32">
        <v>18</v>
      </c>
      <c r="G19" s="32" t="s">
        <v>26</v>
      </c>
      <c r="H19" s="52">
        <v>1</v>
      </c>
      <c r="I19" s="32" t="s">
        <v>87</v>
      </c>
      <c r="J19" s="32" t="s">
        <v>88</v>
      </c>
      <c r="K19" s="32" t="s">
        <v>89</v>
      </c>
      <c r="L19" s="32" t="s">
        <v>90</v>
      </c>
      <c r="M19" s="35">
        <v>18</v>
      </c>
      <c r="N19" s="35">
        <v>18</v>
      </c>
      <c r="O19" s="131">
        <f t="shared" si="0"/>
        <v>1</v>
      </c>
      <c r="P19" s="132">
        <f t="shared" si="1"/>
        <v>1</v>
      </c>
      <c r="Q19" s="3" t="str">
        <f t="shared" si="2"/>
        <v>SATISFACTORIO</v>
      </c>
      <c r="R19" s="153" t="s">
        <v>238</v>
      </c>
      <c r="S19" s="153" t="s">
        <v>335</v>
      </c>
      <c r="T19" s="53" t="s">
        <v>285</v>
      </c>
    </row>
    <row r="20" spans="1:20" ht="101.25" customHeight="1">
      <c r="A20" s="32" t="s">
        <v>29</v>
      </c>
      <c r="B20" s="32" t="s">
        <v>24</v>
      </c>
      <c r="C20" s="34" t="s">
        <v>54</v>
      </c>
      <c r="D20" s="33" t="s">
        <v>151</v>
      </c>
      <c r="E20" s="54" t="s">
        <v>163</v>
      </c>
      <c r="F20" s="32" t="s">
        <v>36</v>
      </c>
      <c r="G20" s="32" t="s">
        <v>26</v>
      </c>
      <c r="H20" s="52">
        <v>1</v>
      </c>
      <c r="I20" s="32" t="s">
        <v>87</v>
      </c>
      <c r="J20" s="32" t="s">
        <v>88</v>
      </c>
      <c r="K20" s="32" t="s">
        <v>89</v>
      </c>
      <c r="L20" s="32" t="s">
        <v>90</v>
      </c>
      <c r="M20" s="35">
        <v>8495</v>
      </c>
      <c r="N20" s="35">
        <v>8530</v>
      </c>
      <c r="O20" s="168">
        <f>M20/N20</f>
        <v>0.9958968347010551</v>
      </c>
      <c r="P20" s="132">
        <f t="shared" si="1"/>
        <v>0.9958968347010551</v>
      </c>
      <c r="Q20" s="3" t="str">
        <f t="shared" si="2"/>
        <v>SATISFACTORIO</v>
      </c>
      <c r="R20" s="153" t="s">
        <v>237</v>
      </c>
      <c r="S20" s="153" t="s">
        <v>336</v>
      </c>
      <c r="T20" s="53" t="s">
        <v>285</v>
      </c>
    </row>
    <row r="21" spans="1:20" ht="117" customHeight="1">
      <c r="A21" s="19" t="s">
        <v>30</v>
      </c>
      <c r="B21" s="19" t="s">
        <v>24</v>
      </c>
      <c r="C21" s="20" t="s">
        <v>130</v>
      </c>
      <c r="D21" s="55" t="s">
        <v>31</v>
      </c>
      <c r="E21" s="19" t="s">
        <v>176</v>
      </c>
      <c r="F21" s="19" t="s">
        <v>177</v>
      </c>
      <c r="G21" s="19" t="s">
        <v>178</v>
      </c>
      <c r="H21" s="99">
        <v>0.5</v>
      </c>
      <c r="I21" s="20" t="s">
        <v>87</v>
      </c>
      <c r="J21" s="20" t="s">
        <v>88</v>
      </c>
      <c r="K21" s="20" t="s">
        <v>89</v>
      </c>
      <c r="L21" s="20" t="s">
        <v>90</v>
      </c>
      <c r="M21" s="21" t="s">
        <v>249</v>
      </c>
      <c r="N21" s="21" t="s">
        <v>249</v>
      </c>
      <c r="O21" s="133" t="s">
        <v>249</v>
      </c>
      <c r="P21" s="134" t="s">
        <v>249</v>
      </c>
      <c r="Q21" s="134" t="s">
        <v>249</v>
      </c>
      <c r="R21" s="126" t="s">
        <v>263</v>
      </c>
      <c r="S21" s="22" t="s">
        <v>249</v>
      </c>
      <c r="T21" s="22" t="s">
        <v>249</v>
      </c>
    </row>
    <row r="22" spans="1:20" ht="129.75" customHeight="1">
      <c r="A22" s="19" t="s">
        <v>30</v>
      </c>
      <c r="B22" s="19" t="s">
        <v>24</v>
      </c>
      <c r="C22" s="20" t="s">
        <v>133</v>
      </c>
      <c r="D22" s="55" t="s">
        <v>32</v>
      </c>
      <c r="E22" s="19" t="s">
        <v>179</v>
      </c>
      <c r="F22" s="19" t="s">
        <v>177</v>
      </c>
      <c r="G22" s="19" t="s">
        <v>178</v>
      </c>
      <c r="H22" s="19" t="s">
        <v>180</v>
      </c>
      <c r="I22" s="20" t="s">
        <v>87</v>
      </c>
      <c r="J22" s="20" t="s">
        <v>88</v>
      </c>
      <c r="K22" s="20" t="s">
        <v>89</v>
      </c>
      <c r="L22" s="20" t="s">
        <v>90</v>
      </c>
      <c r="M22" s="21" t="s">
        <v>249</v>
      </c>
      <c r="N22" s="21" t="s">
        <v>249</v>
      </c>
      <c r="O22" s="133" t="s">
        <v>249</v>
      </c>
      <c r="P22" s="134" t="s">
        <v>249</v>
      </c>
      <c r="Q22" s="134" t="s">
        <v>249</v>
      </c>
      <c r="R22" s="126" t="s">
        <v>264</v>
      </c>
      <c r="S22" s="22" t="s">
        <v>249</v>
      </c>
      <c r="T22" s="22" t="s">
        <v>249</v>
      </c>
    </row>
    <row r="23" spans="1:20" ht="158.25" customHeight="1">
      <c r="A23" s="19" t="s">
        <v>30</v>
      </c>
      <c r="B23" s="19" t="s">
        <v>24</v>
      </c>
      <c r="C23" s="20" t="s">
        <v>134</v>
      </c>
      <c r="D23" s="55" t="s">
        <v>33</v>
      </c>
      <c r="E23" s="19" t="s">
        <v>181</v>
      </c>
      <c r="F23" s="19" t="s">
        <v>177</v>
      </c>
      <c r="G23" s="19" t="s">
        <v>178</v>
      </c>
      <c r="H23" s="19" t="s">
        <v>180</v>
      </c>
      <c r="I23" s="20" t="s">
        <v>87</v>
      </c>
      <c r="J23" s="20" t="s">
        <v>88</v>
      </c>
      <c r="K23" s="20" t="s">
        <v>89</v>
      </c>
      <c r="L23" s="20" t="s">
        <v>90</v>
      </c>
      <c r="M23" s="21" t="s">
        <v>249</v>
      </c>
      <c r="N23" s="21" t="s">
        <v>249</v>
      </c>
      <c r="O23" s="133" t="s">
        <v>249</v>
      </c>
      <c r="P23" s="134" t="s">
        <v>249</v>
      </c>
      <c r="Q23" s="134" t="s">
        <v>249</v>
      </c>
      <c r="R23" s="126" t="s">
        <v>262</v>
      </c>
      <c r="S23" s="22" t="s">
        <v>249</v>
      </c>
      <c r="T23" s="22" t="s">
        <v>249</v>
      </c>
    </row>
    <row r="24" spans="1:20" ht="135" customHeight="1">
      <c r="A24" s="19" t="s">
        <v>30</v>
      </c>
      <c r="B24" s="19" t="s">
        <v>24</v>
      </c>
      <c r="C24" s="20" t="s">
        <v>135</v>
      </c>
      <c r="D24" s="55" t="s">
        <v>34</v>
      </c>
      <c r="E24" s="19" t="s">
        <v>182</v>
      </c>
      <c r="F24" s="19" t="s">
        <v>177</v>
      </c>
      <c r="G24" s="19" t="s">
        <v>178</v>
      </c>
      <c r="H24" s="19" t="s">
        <v>180</v>
      </c>
      <c r="I24" s="20" t="s">
        <v>87</v>
      </c>
      <c r="J24" s="20" t="s">
        <v>88</v>
      </c>
      <c r="K24" s="20" t="s">
        <v>89</v>
      </c>
      <c r="L24" s="20" t="s">
        <v>90</v>
      </c>
      <c r="M24" s="21" t="s">
        <v>249</v>
      </c>
      <c r="N24" s="21" t="s">
        <v>249</v>
      </c>
      <c r="O24" s="133" t="s">
        <v>249</v>
      </c>
      <c r="P24" s="134" t="s">
        <v>249</v>
      </c>
      <c r="Q24" s="134" t="s">
        <v>249</v>
      </c>
      <c r="R24" s="126" t="s">
        <v>264</v>
      </c>
      <c r="S24" s="22" t="s">
        <v>249</v>
      </c>
      <c r="T24" s="22" t="s">
        <v>249</v>
      </c>
    </row>
    <row r="25" spans="1:20" s="103" customFormat="1" ht="151.5" customHeight="1">
      <c r="A25" s="58" t="s">
        <v>35</v>
      </c>
      <c r="B25" s="58" t="s">
        <v>24</v>
      </c>
      <c r="C25" s="58" t="s">
        <v>99</v>
      </c>
      <c r="D25" s="59" t="s">
        <v>164</v>
      </c>
      <c r="E25" s="58" t="s">
        <v>165</v>
      </c>
      <c r="F25" s="60">
        <v>4</v>
      </c>
      <c r="G25" s="58" t="s">
        <v>26</v>
      </c>
      <c r="H25" s="61">
        <v>1</v>
      </c>
      <c r="I25" s="58" t="s">
        <v>87</v>
      </c>
      <c r="J25" s="58" t="s">
        <v>88</v>
      </c>
      <c r="K25" s="58" t="s">
        <v>89</v>
      </c>
      <c r="L25" s="58" t="s">
        <v>90</v>
      </c>
      <c r="M25" s="62">
        <v>91</v>
      </c>
      <c r="N25" s="62">
        <v>91</v>
      </c>
      <c r="O25" s="135">
        <f aca="true" t="shared" si="3" ref="O25:O61">M25/N25</f>
        <v>1</v>
      </c>
      <c r="P25" s="161">
        <f aca="true" t="shared" si="4" ref="P25:P39">O25/H25</f>
        <v>1</v>
      </c>
      <c r="Q25" s="3" t="str">
        <f t="shared" si="2"/>
        <v>SATISFACTORIO</v>
      </c>
      <c r="R25" s="64" t="s">
        <v>265</v>
      </c>
      <c r="S25" s="64" t="s">
        <v>326</v>
      </c>
      <c r="T25" s="63" t="s">
        <v>285</v>
      </c>
    </row>
    <row r="26" spans="1:20" ht="219" customHeight="1">
      <c r="A26" s="58" t="s">
        <v>35</v>
      </c>
      <c r="B26" s="58" t="s">
        <v>24</v>
      </c>
      <c r="C26" s="58" t="s">
        <v>100</v>
      </c>
      <c r="D26" s="59" t="s">
        <v>166</v>
      </c>
      <c r="E26" s="58" t="s">
        <v>101</v>
      </c>
      <c r="F26" s="60">
        <v>1</v>
      </c>
      <c r="G26" s="58" t="s">
        <v>80</v>
      </c>
      <c r="H26" s="61">
        <v>1</v>
      </c>
      <c r="I26" s="58" t="s">
        <v>87</v>
      </c>
      <c r="J26" s="58" t="s">
        <v>88</v>
      </c>
      <c r="K26" s="58" t="s">
        <v>89</v>
      </c>
      <c r="L26" s="58" t="s">
        <v>90</v>
      </c>
      <c r="M26" s="62">
        <v>197</v>
      </c>
      <c r="N26" s="62">
        <v>197</v>
      </c>
      <c r="O26" s="135">
        <f t="shared" si="3"/>
        <v>1</v>
      </c>
      <c r="P26" s="161">
        <f t="shared" si="4"/>
        <v>1</v>
      </c>
      <c r="Q26" s="3" t="str">
        <f t="shared" si="2"/>
        <v>SATISFACTORIO</v>
      </c>
      <c r="R26" s="64" t="s">
        <v>266</v>
      </c>
      <c r="S26" s="64" t="s">
        <v>327</v>
      </c>
      <c r="T26" s="63" t="s">
        <v>285</v>
      </c>
    </row>
    <row r="27" spans="1:20" ht="239.25" customHeight="1">
      <c r="A27" s="58" t="s">
        <v>35</v>
      </c>
      <c r="B27" s="58" t="s">
        <v>27</v>
      </c>
      <c r="C27" s="58" t="s">
        <v>102</v>
      </c>
      <c r="D27" s="59" t="s">
        <v>167</v>
      </c>
      <c r="E27" s="58" t="s">
        <v>145</v>
      </c>
      <c r="F27" s="60" t="s">
        <v>36</v>
      </c>
      <c r="G27" s="58" t="s">
        <v>26</v>
      </c>
      <c r="H27" s="61">
        <v>1</v>
      </c>
      <c r="I27" s="58" t="s">
        <v>87</v>
      </c>
      <c r="J27" s="58" t="s">
        <v>88</v>
      </c>
      <c r="K27" s="58" t="s">
        <v>89</v>
      </c>
      <c r="L27" s="58" t="s">
        <v>90</v>
      </c>
      <c r="M27" s="62">
        <v>2</v>
      </c>
      <c r="N27" s="62">
        <v>2</v>
      </c>
      <c r="O27" s="135">
        <f t="shared" si="3"/>
        <v>1</v>
      </c>
      <c r="P27" s="161">
        <f t="shared" si="4"/>
        <v>1</v>
      </c>
      <c r="Q27" s="3" t="str">
        <f t="shared" si="2"/>
        <v>SATISFACTORIO</v>
      </c>
      <c r="R27" s="64" t="s">
        <v>267</v>
      </c>
      <c r="S27" s="64" t="s">
        <v>328</v>
      </c>
      <c r="T27" s="63" t="s">
        <v>285</v>
      </c>
    </row>
    <row r="28" spans="1:20" ht="197.25" customHeight="1">
      <c r="A28" s="121" t="s">
        <v>37</v>
      </c>
      <c r="B28" s="121" t="s">
        <v>27</v>
      </c>
      <c r="C28" s="122" t="s">
        <v>136</v>
      </c>
      <c r="D28" s="123" t="s">
        <v>183</v>
      </c>
      <c r="E28" s="121" t="s">
        <v>190</v>
      </c>
      <c r="F28" s="124" t="s">
        <v>36</v>
      </c>
      <c r="G28" s="121" t="s">
        <v>80</v>
      </c>
      <c r="H28" s="125">
        <v>1</v>
      </c>
      <c r="I28" s="121" t="s">
        <v>87</v>
      </c>
      <c r="J28" s="121" t="s">
        <v>88</v>
      </c>
      <c r="K28" s="121" t="s">
        <v>89</v>
      </c>
      <c r="L28" s="121" t="s">
        <v>90</v>
      </c>
      <c r="M28" s="57">
        <v>68</v>
      </c>
      <c r="N28" s="57">
        <v>70</v>
      </c>
      <c r="O28" s="136">
        <f t="shared" si="3"/>
        <v>0.9714285714285714</v>
      </c>
      <c r="P28" s="162">
        <f t="shared" si="4"/>
        <v>0.9714285714285714</v>
      </c>
      <c r="Q28" s="3" t="str">
        <f t="shared" si="2"/>
        <v>SATISFACTORIO</v>
      </c>
      <c r="R28" s="158" t="s">
        <v>248</v>
      </c>
      <c r="S28" s="158" t="s">
        <v>292</v>
      </c>
      <c r="T28" s="70" t="s">
        <v>285</v>
      </c>
    </row>
    <row r="29" spans="1:20" ht="151.5" customHeight="1">
      <c r="A29" s="121" t="s">
        <v>37</v>
      </c>
      <c r="B29" s="121" t="s">
        <v>27</v>
      </c>
      <c r="C29" s="122" t="s">
        <v>137</v>
      </c>
      <c r="D29" s="123" t="s">
        <v>184</v>
      </c>
      <c r="E29" s="121" t="s">
        <v>191</v>
      </c>
      <c r="F29" s="124" t="s">
        <v>36</v>
      </c>
      <c r="G29" s="121" t="s">
        <v>80</v>
      </c>
      <c r="H29" s="125">
        <v>1</v>
      </c>
      <c r="I29" s="121" t="s">
        <v>87</v>
      </c>
      <c r="J29" s="121" t="s">
        <v>88</v>
      </c>
      <c r="K29" s="121" t="s">
        <v>89</v>
      </c>
      <c r="L29" s="121" t="s">
        <v>90</v>
      </c>
      <c r="M29" s="57" t="s">
        <v>249</v>
      </c>
      <c r="N29" s="57" t="s">
        <v>249</v>
      </c>
      <c r="O29" s="136" t="s">
        <v>249</v>
      </c>
      <c r="P29" s="162" t="s">
        <v>249</v>
      </c>
      <c r="Q29" s="3" t="s">
        <v>249</v>
      </c>
      <c r="R29" s="158" t="s">
        <v>250</v>
      </c>
      <c r="S29" s="162" t="s">
        <v>249</v>
      </c>
      <c r="T29" s="70" t="s">
        <v>285</v>
      </c>
    </row>
    <row r="30" spans="1:20" ht="141.75" customHeight="1">
      <c r="A30" s="121" t="s">
        <v>37</v>
      </c>
      <c r="B30" s="121" t="s">
        <v>185</v>
      </c>
      <c r="C30" s="122" t="s">
        <v>138</v>
      </c>
      <c r="D30" s="123" t="s">
        <v>186</v>
      </c>
      <c r="E30" s="121" t="s">
        <v>192</v>
      </c>
      <c r="F30" s="124" t="s">
        <v>36</v>
      </c>
      <c r="G30" s="121" t="s">
        <v>26</v>
      </c>
      <c r="H30" s="125">
        <v>1</v>
      </c>
      <c r="I30" s="121" t="s">
        <v>87</v>
      </c>
      <c r="J30" s="121" t="s">
        <v>88</v>
      </c>
      <c r="K30" s="121" t="s">
        <v>89</v>
      </c>
      <c r="L30" s="121" t="s">
        <v>90</v>
      </c>
      <c r="M30" s="57">
        <v>2</v>
      </c>
      <c r="N30" s="57">
        <v>2</v>
      </c>
      <c r="O30" s="136">
        <f t="shared" si="3"/>
        <v>1</v>
      </c>
      <c r="P30" s="162">
        <f t="shared" si="4"/>
        <v>1</v>
      </c>
      <c r="Q30" s="3" t="str">
        <f t="shared" si="2"/>
        <v>SATISFACTORIO</v>
      </c>
      <c r="R30" s="158" t="s">
        <v>255</v>
      </c>
      <c r="S30" s="158" t="s">
        <v>293</v>
      </c>
      <c r="T30" s="70" t="s">
        <v>285</v>
      </c>
    </row>
    <row r="31" spans="1:20" ht="125.25" customHeight="1">
      <c r="A31" s="121" t="s">
        <v>37</v>
      </c>
      <c r="B31" s="121" t="s">
        <v>27</v>
      </c>
      <c r="C31" s="122" t="s">
        <v>139</v>
      </c>
      <c r="D31" s="123" t="s">
        <v>187</v>
      </c>
      <c r="E31" s="121" t="s">
        <v>193</v>
      </c>
      <c r="F31" s="124" t="s">
        <v>36</v>
      </c>
      <c r="G31" s="121" t="s">
        <v>26</v>
      </c>
      <c r="H31" s="125">
        <v>1</v>
      </c>
      <c r="I31" s="121" t="s">
        <v>87</v>
      </c>
      <c r="J31" s="121" t="s">
        <v>88</v>
      </c>
      <c r="K31" s="121" t="s">
        <v>89</v>
      </c>
      <c r="L31" s="121" t="s">
        <v>90</v>
      </c>
      <c r="M31" s="57">
        <v>1</v>
      </c>
      <c r="N31" s="57">
        <v>1</v>
      </c>
      <c r="O31" s="136">
        <f t="shared" si="3"/>
        <v>1</v>
      </c>
      <c r="P31" s="162">
        <f t="shared" si="4"/>
        <v>1</v>
      </c>
      <c r="Q31" s="3" t="str">
        <f t="shared" si="2"/>
        <v>SATISFACTORIO</v>
      </c>
      <c r="R31" s="158" t="s">
        <v>256</v>
      </c>
      <c r="S31" s="158" t="s">
        <v>294</v>
      </c>
      <c r="T31" s="70" t="s">
        <v>285</v>
      </c>
    </row>
    <row r="32" spans="1:20" ht="168" customHeight="1">
      <c r="A32" s="121" t="s">
        <v>37</v>
      </c>
      <c r="B32" s="121" t="s">
        <v>51</v>
      </c>
      <c r="C32" s="122" t="s">
        <v>140</v>
      </c>
      <c r="D32" s="123" t="s">
        <v>188</v>
      </c>
      <c r="E32" s="121" t="s">
        <v>194</v>
      </c>
      <c r="F32" s="124" t="s">
        <v>36</v>
      </c>
      <c r="G32" s="121" t="s">
        <v>26</v>
      </c>
      <c r="H32" s="125">
        <v>1</v>
      </c>
      <c r="I32" s="121" t="s">
        <v>87</v>
      </c>
      <c r="J32" s="121" t="s">
        <v>88</v>
      </c>
      <c r="K32" s="121" t="s">
        <v>89</v>
      </c>
      <c r="L32" s="121" t="s">
        <v>90</v>
      </c>
      <c r="M32" s="57">
        <v>268</v>
      </c>
      <c r="N32" s="57">
        <v>268</v>
      </c>
      <c r="O32" s="136">
        <f t="shared" si="3"/>
        <v>1</v>
      </c>
      <c r="P32" s="162">
        <f t="shared" si="4"/>
        <v>1</v>
      </c>
      <c r="Q32" s="3" t="str">
        <f t="shared" si="2"/>
        <v>SATISFACTORIO</v>
      </c>
      <c r="R32" s="158" t="s">
        <v>257</v>
      </c>
      <c r="S32" s="158" t="s">
        <v>303</v>
      </c>
      <c r="T32" s="70" t="s">
        <v>285</v>
      </c>
    </row>
    <row r="33" spans="1:20" ht="96.75" customHeight="1">
      <c r="A33" s="121" t="s">
        <v>37</v>
      </c>
      <c r="B33" s="121" t="s">
        <v>51</v>
      </c>
      <c r="C33" s="122" t="s">
        <v>141</v>
      </c>
      <c r="D33" s="123" t="s">
        <v>189</v>
      </c>
      <c r="E33" s="121" t="s">
        <v>215</v>
      </c>
      <c r="F33" s="124" t="s">
        <v>36</v>
      </c>
      <c r="G33" s="121" t="s">
        <v>178</v>
      </c>
      <c r="H33" s="125">
        <v>1</v>
      </c>
      <c r="I33" s="121" t="s">
        <v>87</v>
      </c>
      <c r="J33" s="121" t="s">
        <v>88</v>
      </c>
      <c r="K33" s="121" t="s">
        <v>89</v>
      </c>
      <c r="L33" s="121" t="s">
        <v>90</v>
      </c>
      <c r="M33" s="57">
        <v>14</v>
      </c>
      <c r="N33" s="57">
        <v>14</v>
      </c>
      <c r="O33" s="136">
        <f t="shared" si="3"/>
        <v>1</v>
      </c>
      <c r="P33" s="162">
        <f t="shared" si="4"/>
        <v>1</v>
      </c>
      <c r="Q33" s="3" t="str">
        <f t="shared" si="2"/>
        <v>SATISFACTORIO</v>
      </c>
      <c r="R33" s="158" t="s">
        <v>258</v>
      </c>
      <c r="S33" s="165" t="s">
        <v>304</v>
      </c>
      <c r="T33" s="70" t="s">
        <v>285</v>
      </c>
    </row>
    <row r="34" spans="1:20" ht="123" customHeight="1">
      <c r="A34" s="121" t="s">
        <v>37</v>
      </c>
      <c r="B34" s="121" t="s">
        <v>24</v>
      </c>
      <c r="C34" s="122" t="s">
        <v>203</v>
      </c>
      <c r="D34" s="123" t="s">
        <v>204</v>
      </c>
      <c r="E34" s="121" t="s">
        <v>205</v>
      </c>
      <c r="F34" s="124" t="s">
        <v>36</v>
      </c>
      <c r="G34" s="121" t="s">
        <v>26</v>
      </c>
      <c r="H34" s="125">
        <v>1</v>
      </c>
      <c r="I34" s="121" t="s">
        <v>87</v>
      </c>
      <c r="J34" s="121" t="s">
        <v>88</v>
      </c>
      <c r="K34" s="121" t="s">
        <v>89</v>
      </c>
      <c r="L34" s="121" t="s">
        <v>90</v>
      </c>
      <c r="M34" s="57">
        <v>7</v>
      </c>
      <c r="N34" s="57">
        <v>7</v>
      </c>
      <c r="O34" s="136">
        <f t="shared" si="3"/>
        <v>1</v>
      </c>
      <c r="P34" s="162">
        <f t="shared" si="4"/>
        <v>1</v>
      </c>
      <c r="Q34" s="3" t="str">
        <f t="shared" si="2"/>
        <v>SATISFACTORIO</v>
      </c>
      <c r="R34" s="158" t="s">
        <v>290</v>
      </c>
      <c r="S34" s="158" t="s">
        <v>295</v>
      </c>
      <c r="T34" s="70" t="s">
        <v>285</v>
      </c>
    </row>
    <row r="35" spans="1:20" ht="123" customHeight="1">
      <c r="A35" s="121" t="s">
        <v>37</v>
      </c>
      <c r="B35" s="121" t="s">
        <v>24</v>
      </c>
      <c r="C35" s="122" t="s">
        <v>206</v>
      </c>
      <c r="D35" s="123" t="s">
        <v>207</v>
      </c>
      <c r="E35" s="121" t="s">
        <v>208</v>
      </c>
      <c r="F35" s="124" t="s">
        <v>36</v>
      </c>
      <c r="G35" s="121" t="s">
        <v>26</v>
      </c>
      <c r="H35" s="125">
        <v>1</v>
      </c>
      <c r="I35" s="121" t="s">
        <v>87</v>
      </c>
      <c r="J35" s="121" t="s">
        <v>88</v>
      </c>
      <c r="K35" s="121" t="s">
        <v>89</v>
      </c>
      <c r="L35" s="121" t="s">
        <v>90</v>
      </c>
      <c r="M35" s="57">
        <v>10</v>
      </c>
      <c r="N35" s="57">
        <v>10</v>
      </c>
      <c r="O35" s="136">
        <f t="shared" si="3"/>
        <v>1</v>
      </c>
      <c r="P35" s="162">
        <f t="shared" si="4"/>
        <v>1</v>
      </c>
      <c r="Q35" s="3" t="str">
        <f t="shared" si="2"/>
        <v>SATISFACTORIO</v>
      </c>
      <c r="R35" s="158" t="s">
        <v>259</v>
      </c>
      <c r="S35" s="158" t="s">
        <v>296</v>
      </c>
      <c r="T35" s="70" t="s">
        <v>285</v>
      </c>
    </row>
    <row r="36" spans="1:20" ht="153" customHeight="1">
      <c r="A36" s="121" t="s">
        <v>37</v>
      </c>
      <c r="B36" s="121" t="s">
        <v>27</v>
      </c>
      <c r="C36" s="122" t="s">
        <v>209</v>
      </c>
      <c r="D36" s="123" t="s">
        <v>210</v>
      </c>
      <c r="E36" s="121" t="s">
        <v>211</v>
      </c>
      <c r="F36" s="124" t="s">
        <v>36</v>
      </c>
      <c r="G36" s="121" t="s">
        <v>80</v>
      </c>
      <c r="H36" s="125">
        <v>0.87</v>
      </c>
      <c r="I36" s="121" t="s">
        <v>220</v>
      </c>
      <c r="J36" s="121" t="s">
        <v>221</v>
      </c>
      <c r="K36" s="121" t="s">
        <v>222</v>
      </c>
      <c r="L36" s="121" t="s">
        <v>223</v>
      </c>
      <c r="M36" s="57">
        <v>70</v>
      </c>
      <c r="N36" s="57">
        <v>70</v>
      </c>
      <c r="O36" s="136">
        <f t="shared" si="3"/>
        <v>1</v>
      </c>
      <c r="P36" s="162">
        <f t="shared" si="4"/>
        <v>1.1494252873563218</v>
      </c>
      <c r="Q36" s="3" t="str">
        <f t="shared" si="2"/>
        <v>SATISFACTORIO</v>
      </c>
      <c r="R36" s="158" t="s">
        <v>291</v>
      </c>
      <c r="S36" s="158" t="s">
        <v>297</v>
      </c>
      <c r="T36" s="70" t="s">
        <v>285</v>
      </c>
    </row>
    <row r="37" spans="1:20" ht="181.5" customHeight="1">
      <c r="A37" s="121" t="s">
        <v>37</v>
      </c>
      <c r="B37" s="121" t="s">
        <v>24</v>
      </c>
      <c r="C37" s="122" t="s">
        <v>200</v>
      </c>
      <c r="D37" s="123" t="s">
        <v>201</v>
      </c>
      <c r="E37" s="121" t="s">
        <v>202</v>
      </c>
      <c r="F37" s="124" t="s">
        <v>36</v>
      </c>
      <c r="G37" s="121" t="s">
        <v>80</v>
      </c>
      <c r="H37" s="125">
        <v>1</v>
      </c>
      <c r="I37" s="121" t="s">
        <v>87</v>
      </c>
      <c r="J37" s="121" t="s">
        <v>88</v>
      </c>
      <c r="K37" s="121" t="s">
        <v>89</v>
      </c>
      <c r="L37" s="121" t="s">
        <v>90</v>
      </c>
      <c r="M37" s="57">
        <v>8</v>
      </c>
      <c r="N37" s="57">
        <v>8</v>
      </c>
      <c r="O37" s="136">
        <f t="shared" si="3"/>
        <v>1</v>
      </c>
      <c r="P37" s="162">
        <f t="shared" si="4"/>
        <v>1</v>
      </c>
      <c r="Q37" s="3" t="str">
        <f t="shared" si="2"/>
        <v>SATISFACTORIO</v>
      </c>
      <c r="R37" s="158" t="s">
        <v>260</v>
      </c>
      <c r="S37" s="158" t="s">
        <v>298</v>
      </c>
      <c r="T37" s="70" t="s">
        <v>285</v>
      </c>
    </row>
    <row r="38" spans="1:20" ht="194.25" customHeight="1">
      <c r="A38" s="121" t="s">
        <v>37</v>
      </c>
      <c r="B38" s="121" t="s">
        <v>24</v>
      </c>
      <c r="C38" s="122" t="s">
        <v>213</v>
      </c>
      <c r="D38" s="123" t="s">
        <v>212</v>
      </c>
      <c r="E38" s="121" t="s">
        <v>214</v>
      </c>
      <c r="F38" s="124" t="s">
        <v>36</v>
      </c>
      <c r="G38" s="121" t="s">
        <v>26</v>
      </c>
      <c r="H38" s="125">
        <v>1</v>
      </c>
      <c r="I38" s="121" t="s">
        <v>87</v>
      </c>
      <c r="J38" s="121" t="s">
        <v>88</v>
      </c>
      <c r="K38" s="121" t="s">
        <v>89</v>
      </c>
      <c r="L38" s="121" t="s">
        <v>90</v>
      </c>
      <c r="M38" s="57">
        <v>7</v>
      </c>
      <c r="N38" s="57">
        <v>7</v>
      </c>
      <c r="O38" s="136">
        <f t="shared" si="3"/>
        <v>1</v>
      </c>
      <c r="P38" s="162">
        <f t="shared" si="4"/>
        <v>1</v>
      </c>
      <c r="Q38" s="3" t="str">
        <f t="shared" si="2"/>
        <v>SATISFACTORIO</v>
      </c>
      <c r="R38" s="158" t="s">
        <v>261</v>
      </c>
      <c r="S38" s="158" t="s">
        <v>299</v>
      </c>
      <c r="T38" s="70" t="s">
        <v>285</v>
      </c>
    </row>
    <row r="39" spans="1:20" ht="153" customHeight="1">
      <c r="A39" s="71" t="s">
        <v>116</v>
      </c>
      <c r="B39" s="71" t="s">
        <v>27</v>
      </c>
      <c r="C39" s="71" t="s">
        <v>38</v>
      </c>
      <c r="D39" s="72" t="s">
        <v>115</v>
      </c>
      <c r="E39" s="71" t="s">
        <v>117</v>
      </c>
      <c r="F39" s="73" t="s">
        <v>36</v>
      </c>
      <c r="G39" s="71" t="s">
        <v>26</v>
      </c>
      <c r="H39" s="74">
        <v>1</v>
      </c>
      <c r="I39" s="71" t="s">
        <v>87</v>
      </c>
      <c r="J39" s="71" t="s">
        <v>88</v>
      </c>
      <c r="K39" s="71" t="s">
        <v>89</v>
      </c>
      <c r="L39" s="71" t="s">
        <v>90</v>
      </c>
      <c r="M39" s="75">
        <v>5</v>
      </c>
      <c r="N39" s="75">
        <v>5</v>
      </c>
      <c r="O39" s="137">
        <f t="shared" si="3"/>
        <v>1</v>
      </c>
      <c r="P39" s="138">
        <f t="shared" si="4"/>
        <v>1</v>
      </c>
      <c r="Q39" s="3" t="str">
        <f t="shared" si="2"/>
        <v>SATISFACTORIO</v>
      </c>
      <c r="R39" s="154" t="s">
        <v>251</v>
      </c>
      <c r="S39" s="154" t="s">
        <v>300</v>
      </c>
      <c r="T39" s="77" t="s">
        <v>285</v>
      </c>
    </row>
    <row r="40" spans="1:20" ht="120.75" customHeight="1">
      <c r="A40" s="71" t="s">
        <v>119</v>
      </c>
      <c r="B40" s="71" t="s">
        <v>24</v>
      </c>
      <c r="C40" s="71" t="s">
        <v>39</v>
      </c>
      <c r="D40" s="72" t="s">
        <v>118</v>
      </c>
      <c r="E40" s="71" t="s">
        <v>120</v>
      </c>
      <c r="F40" s="73" t="s">
        <v>36</v>
      </c>
      <c r="G40" s="71" t="s">
        <v>26</v>
      </c>
      <c r="H40" s="74">
        <v>1</v>
      </c>
      <c r="I40" s="71" t="s">
        <v>87</v>
      </c>
      <c r="J40" s="71" t="s">
        <v>88</v>
      </c>
      <c r="K40" s="71" t="s">
        <v>89</v>
      </c>
      <c r="L40" s="71" t="s">
        <v>90</v>
      </c>
      <c r="M40" s="75">
        <v>10471</v>
      </c>
      <c r="N40" s="75">
        <v>10471</v>
      </c>
      <c r="O40" s="137">
        <f t="shared" si="3"/>
        <v>1</v>
      </c>
      <c r="P40" s="138">
        <f aca="true" t="shared" si="5" ref="P40:P61">O40/H40</f>
        <v>1</v>
      </c>
      <c r="Q40" s="3" t="str">
        <f t="shared" si="2"/>
        <v>SATISFACTORIO</v>
      </c>
      <c r="R40" s="154" t="s">
        <v>252</v>
      </c>
      <c r="S40" s="154" t="s">
        <v>301</v>
      </c>
      <c r="T40" s="77" t="s">
        <v>285</v>
      </c>
    </row>
    <row r="41" spans="1:20" ht="210.75" customHeight="1">
      <c r="A41" s="71" t="s">
        <v>124</v>
      </c>
      <c r="B41" s="71" t="s">
        <v>24</v>
      </c>
      <c r="C41" s="71" t="s">
        <v>125</v>
      </c>
      <c r="D41" s="72" t="s">
        <v>129</v>
      </c>
      <c r="E41" s="71" t="s">
        <v>146</v>
      </c>
      <c r="F41" s="73">
        <v>230</v>
      </c>
      <c r="G41" s="71" t="s">
        <v>26</v>
      </c>
      <c r="H41" s="74">
        <v>1</v>
      </c>
      <c r="I41" s="71" t="s">
        <v>87</v>
      </c>
      <c r="J41" s="71" t="s">
        <v>88</v>
      </c>
      <c r="K41" s="71" t="s">
        <v>89</v>
      </c>
      <c r="L41" s="71" t="s">
        <v>90</v>
      </c>
      <c r="M41" s="75">
        <f>67+172</f>
        <v>239</v>
      </c>
      <c r="N41" s="75">
        <f>70+175</f>
        <v>245</v>
      </c>
      <c r="O41" s="137">
        <f t="shared" si="3"/>
        <v>0.9755102040816327</v>
      </c>
      <c r="P41" s="138">
        <f t="shared" si="5"/>
        <v>0.9755102040816327</v>
      </c>
      <c r="Q41" s="3" t="str">
        <f t="shared" si="2"/>
        <v>SATISFACTORIO</v>
      </c>
      <c r="R41" s="154" t="s">
        <v>274</v>
      </c>
      <c r="S41" s="76" t="s">
        <v>302</v>
      </c>
      <c r="T41" s="77" t="s">
        <v>285</v>
      </c>
    </row>
    <row r="42" spans="1:20" ht="162.75" customHeight="1">
      <c r="A42" s="24" t="s">
        <v>40</v>
      </c>
      <c r="B42" s="24" t="s">
        <v>24</v>
      </c>
      <c r="C42" s="24" t="s">
        <v>61</v>
      </c>
      <c r="D42" s="25" t="s">
        <v>121</v>
      </c>
      <c r="E42" s="24" t="s">
        <v>147</v>
      </c>
      <c r="F42" s="26" t="s">
        <v>36</v>
      </c>
      <c r="G42" s="24" t="s">
        <v>26</v>
      </c>
      <c r="H42" s="27">
        <v>1</v>
      </c>
      <c r="I42" s="24" t="s">
        <v>87</v>
      </c>
      <c r="J42" s="24" t="s">
        <v>88</v>
      </c>
      <c r="K42" s="24" t="s">
        <v>89</v>
      </c>
      <c r="L42" s="24" t="s">
        <v>90</v>
      </c>
      <c r="M42" s="28">
        <v>2</v>
      </c>
      <c r="N42" s="28">
        <v>2</v>
      </c>
      <c r="O42" s="139">
        <f t="shared" si="3"/>
        <v>1</v>
      </c>
      <c r="P42" s="140">
        <f t="shared" si="5"/>
        <v>1</v>
      </c>
      <c r="Q42" s="3" t="str">
        <f t="shared" si="2"/>
        <v>SATISFACTORIO</v>
      </c>
      <c r="R42" s="29" t="s">
        <v>241</v>
      </c>
      <c r="S42" s="29" t="s">
        <v>318</v>
      </c>
      <c r="T42" s="30" t="s">
        <v>285</v>
      </c>
    </row>
    <row r="43" spans="1:20" ht="182.25" customHeight="1">
      <c r="A43" s="24" t="s">
        <v>40</v>
      </c>
      <c r="B43" s="24" t="s">
        <v>24</v>
      </c>
      <c r="C43" s="24" t="s">
        <v>62</v>
      </c>
      <c r="D43" s="25" t="s">
        <v>122</v>
      </c>
      <c r="E43" s="24" t="s">
        <v>169</v>
      </c>
      <c r="F43" s="26" t="s">
        <v>36</v>
      </c>
      <c r="G43" s="24" t="s">
        <v>26</v>
      </c>
      <c r="H43" s="27">
        <v>1</v>
      </c>
      <c r="I43" s="24" t="s">
        <v>87</v>
      </c>
      <c r="J43" s="24" t="s">
        <v>88</v>
      </c>
      <c r="K43" s="24" t="s">
        <v>89</v>
      </c>
      <c r="L43" s="24" t="s">
        <v>90</v>
      </c>
      <c r="M43" s="28">
        <v>533</v>
      </c>
      <c r="N43" s="28">
        <v>533</v>
      </c>
      <c r="O43" s="139">
        <f t="shared" si="3"/>
        <v>1</v>
      </c>
      <c r="P43" s="140">
        <f t="shared" si="5"/>
        <v>1</v>
      </c>
      <c r="Q43" s="3" t="str">
        <f t="shared" si="2"/>
        <v>SATISFACTORIO</v>
      </c>
      <c r="R43" s="29" t="s">
        <v>242</v>
      </c>
      <c r="S43" s="29" t="s">
        <v>331</v>
      </c>
      <c r="T43" s="30" t="s">
        <v>285</v>
      </c>
    </row>
    <row r="44" spans="1:20" ht="155.25" customHeight="1">
      <c r="A44" s="24" t="s">
        <v>40</v>
      </c>
      <c r="B44" s="24" t="s">
        <v>24</v>
      </c>
      <c r="C44" s="24" t="s">
        <v>63</v>
      </c>
      <c r="D44" s="25" t="s">
        <v>123</v>
      </c>
      <c r="E44" s="24" t="s">
        <v>148</v>
      </c>
      <c r="F44" s="26" t="s">
        <v>36</v>
      </c>
      <c r="G44" s="24" t="s">
        <v>26</v>
      </c>
      <c r="H44" s="27">
        <v>1</v>
      </c>
      <c r="I44" s="24" t="s">
        <v>87</v>
      </c>
      <c r="J44" s="24" t="s">
        <v>88</v>
      </c>
      <c r="K44" s="24" t="s">
        <v>89</v>
      </c>
      <c r="L44" s="24" t="s">
        <v>90</v>
      </c>
      <c r="M44" s="28">
        <v>2</v>
      </c>
      <c r="N44" s="28">
        <v>2</v>
      </c>
      <c r="O44" s="139">
        <f t="shared" si="3"/>
        <v>1</v>
      </c>
      <c r="P44" s="140">
        <f t="shared" si="5"/>
        <v>1</v>
      </c>
      <c r="Q44" s="3" t="str">
        <f t="shared" si="2"/>
        <v>SATISFACTORIO</v>
      </c>
      <c r="R44" s="29" t="s">
        <v>243</v>
      </c>
      <c r="S44" s="29" t="s">
        <v>319</v>
      </c>
      <c r="T44" s="30" t="s">
        <v>285</v>
      </c>
    </row>
    <row r="45" spans="1:20" ht="205.5" customHeight="1">
      <c r="A45" s="24" t="s">
        <v>40</v>
      </c>
      <c r="B45" s="24" t="s">
        <v>27</v>
      </c>
      <c r="C45" s="24" t="s">
        <v>64</v>
      </c>
      <c r="D45" s="25" t="s">
        <v>75</v>
      </c>
      <c r="E45" s="24" t="s">
        <v>149</v>
      </c>
      <c r="F45" s="26" t="s">
        <v>36</v>
      </c>
      <c r="G45" s="24" t="s">
        <v>26</v>
      </c>
      <c r="H45" s="27">
        <v>1</v>
      </c>
      <c r="I45" s="24" t="s">
        <v>87</v>
      </c>
      <c r="J45" s="24" t="s">
        <v>88</v>
      </c>
      <c r="K45" s="24" t="s">
        <v>89</v>
      </c>
      <c r="L45" s="24" t="s">
        <v>90</v>
      </c>
      <c r="M45" s="28">
        <v>54</v>
      </c>
      <c r="N45" s="28">
        <v>54</v>
      </c>
      <c r="O45" s="139">
        <f t="shared" si="3"/>
        <v>1</v>
      </c>
      <c r="P45" s="140">
        <f t="shared" si="5"/>
        <v>1</v>
      </c>
      <c r="Q45" s="3" t="str">
        <f t="shared" si="2"/>
        <v>SATISFACTORIO</v>
      </c>
      <c r="R45" s="155" t="s">
        <v>244</v>
      </c>
      <c r="S45" s="155" t="s">
        <v>334</v>
      </c>
      <c r="T45" s="30" t="s">
        <v>285</v>
      </c>
    </row>
    <row r="46" spans="1:20" ht="153.75" customHeight="1">
      <c r="A46" s="78" t="s">
        <v>41</v>
      </c>
      <c r="B46" s="78" t="s">
        <v>24</v>
      </c>
      <c r="C46" s="78" t="s">
        <v>65</v>
      </c>
      <c r="D46" s="79" t="s">
        <v>104</v>
      </c>
      <c r="E46" s="78" t="s">
        <v>108</v>
      </c>
      <c r="F46" s="78">
        <v>1</v>
      </c>
      <c r="G46" s="78" t="s">
        <v>26</v>
      </c>
      <c r="H46" s="80">
        <v>1</v>
      </c>
      <c r="I46" s="78" t="s">
        <v>87</v>
      </c>
      <c r="J46" s="78" t="s">
        <v>88</v>
      </c>
      <c r="K46" s="78" t="s">
        <v>89</v>
      </c>
      <c r="L46" s="78" t="s">
        <v>90</v>
      </c>
      <c r="M46" s="81">
        <v>1</v>
      </c>
      <c r="N46" s="81">
        <v>1</v>
      </c>
      <c r="O46" s="141">
        <f t="shared" si="3"/>
        <v>1</v>
      </c>
      <c r="P46" s="142">
        <f t="shared" si="5"/>
        <v>1</v>
      </c>
      <c r="Q46" s="3" t="str">
        <f t="shared" si="2"/>
        <v>SATISFACTORIO</v>
      </c>
      <c r="R46" s="119" t="s">
        <v>268</v>
      </c>
      <c r="S46" s="159" t="s">
        <v>313</v>
      </c>
      <c r="T46" s="151" t="s">
        <v>285</v>
      </c>
    </row>
    <row r="47" spans="1:20" ht="149.25" customHeight="1">
      <c r="A47" s="78" t="s">
        <v>41</v>
      </c>
      <c r="B47" s="78" t="s">
        <v>24</v>
      </c>
      <c r="C47" s="78" t="s">
        <v>66</v>
      </c>
      <c r="D47" s="79" t="s">
        <v>103</v>
      </c>
      <c r="E47" s="78" t="s">
        <v>105</v>
      </c>
      <c r="F47" s="78">
        <v>3</v>
      </c>
      <c r="G47" s="78" t="s">
        <v>26</v>
      </c>
      <c r="H47" s="80">
        <v>1</v>
      </c>
      <c r="I47" s="78" t="s">
        <v>87</v>
      </c>
      <c r="J47" s="78" t="s">
        <v>88</v>
      </c>
      <c r="K47" s="78" t="s">
        <v>89</v>
      </c>
      <c r="L47" s="78" t="s">
        <v>90</v>
      </c>
      <c r="M47" s="81">
        <v>335</v>
      </c>
      <c r="N47" s="81">
        <v>335</v>
      </c>
      <c r="O47" s="141">
        <f t="shared" si="3"/>
        <v>1</v>
      </c>
      <c r="P47" s="142">
        <f t="shared" si="5"/>
        <v>1</v>
      </c>
      <c r="Q47" s="3" t="str">
        <f t="shared" si="2"/>
        <v>SATISFACTORIO</v>
      </c>
      <c r="R47" s="119" t="s">
        <v>269</v>
      </c>
      <c r="S47" s="159" t="s">
        <v>333</v>
      </c>
      <c r="T47" s="151" t="s">
        <v>285</v>
      </c>
    </row>
    <row r="48" spans="1:20" ht="136.5" customHeight="1">
      <c r="A48" s="78" t="s">
        <v>41</v>
      </c>
      <c r="B48" s="78" t="s">
        <v>24</v>
      </c>
      <c r="C48" s="78" t="s">
        <v>67</v>
      </c>
      <c r="D48" s="79" t="s">
        <v>107</v>
      </c>
      <c r="E48" s="78" t="s">
        <v>106</v>
      </c>
      <c r="F48" s="82" t="s">
        <v>36</v>
      </c>
      <c r="G48" s="78" t="s">
        <v>26</v>
      </c>
      <c r="H48" s="80">
        <v>1</v>
      </c>
      <c r="I48" s="78" t="s">
        <v>87</v>
      </c>
      <c r="J48" s="78" t="s">
        <v>88</v>
      </c>
      <c r="K48" s="78" t="s">
        <v>89</v>
      </c>
      <c r="L48" s="78" t="s">
        <v>90</v>
      </c>
      <c r="M48" s="81">
        <v>124</v>
      </c>
      <c r="N48" s="81">
        <v>124</v>
      </c>
      <c r="O48" s="141">
        <f t="shared" si="3"/>
        <v>1</v>
      </c>
      <c r="P48" s="142">
        <f t="shared" si="5"/>
        <v>1</v>
      </c>
      <c r="Q48" s="3" t="str">
        <f t="shared" si="2"/>
        <v>SATISFACTORIO</v>
      </c>
      <c r="R48" s="119" t="s">
        <v>270</v>
      </c>
      <c r="S48" s="159" t="s">
        <v>314</v>
      </c>
      <c r="T48" s="151" t="s">
        <v>285</v>
      </c>
    </row>
    <row r="49" spans="1:20" ht="138.75" customHeight="1">
      <c r="A49" s="78" t="s">
        <v>41</v>
      </c>
      <c r="B49" s="78" t="s">
        <v>24</v>
      </c>
      <c r="C49" s="78" t="s">
        <v>232</v>
      </c>
      <c r="D49" s="79" t="s">
        <v>233</v>
      </c>
      <c r="E49" s="78" t="s">
        <v>234</v>
      </c>
      <c r="F49" s="82" t="s">
        <v>36</v>
      </c>
      <c r="G49" s="78" t="s">
        <v>26</v>
      </c>
      <c r="H49" s="80">
        <v>1</v>
      </c>
      <c r="I49" s="78" t="s">
        <v>87</v>
      </c>
      <c r="J49" s="78" t="s">
        <v>88</v>
      </c>
      <c r="K49" s="78" t="s">
        <v>89</v>
      </c>
      <c r="L49" s="78" t="s">
        <v>90</v>
      </c>
      <c r="M49" s="81">
        <v>28</v>
      </c>
      <c r="N49" s="81">
        <v>28</v>
      </c>
      <c r="O49" s="141">
        <f t="shared" si="3"/>
        <v>1</v>
      </c>
      <c r="P49" s="142">
        <f t="shared" si="5"/>
        <v>1</v>
      </c>
      <c r="Q49" s="3" t="str">
        <f t="shared" si="2"/>
        <v>SATISFACTORIO</v>
      </c>
      <c r="R49" s="119" t="s">
        <v>271</v>
      </c>
      <c r="S49" s="159" t="s">
        <v>315</v>
      </c>
      <c r="T49" s="151" t="s">
        <v>285</v>
      </c>
    </row>
    <row r="50" spans="1:20" ht="151.5" customHeight="1">
      <c r="A50" s="83" t="s">
        <v>42</v>
      </c>
      <c r="B50" s="83" t="s">
        <v>24</v>
      </c>
      <c r="C50" s="83" t="s">
        <v>74</v>
      </c>
      <c r="D50" s="163" t="s">
        <v>94</v>
      </c>
      <c r="E50" s="83" t="s">
        <v>171</v>
      </c>
      <c r="F50" s="84" t="s">
        <v>36</v>
      </c>
      <c r="G50" s="83" t="s">
        <v>26</v>
      </c>
      <c r="H50" s="85">
        <v>1</v>
      </c>
      <c r="I50" s="83" t="s">
        <v>87</v>
      </c>
      <c r="J50" s="83" t="s">
        <v>88</v>
      </c>
      <c r="K50" s="83" t="s">
        <v>89</v>
      </c>
      <c r="L50" s="83" t="s">
        <v>90</v>
      </c>
      <c r="M50" s="117">
        <v>3</v>
      </c>
      <c r="N50" s="86">
        <v>5</v>
      </c>
      <c r="O50" s="143">
        <f t="shared" si="3"/>
        <v>0.6</v>
      </c>
      <c r="P50" s="144">
        <f t="shared" si="5"/>
        <v>0.6</v>
      </c>
      <c r="Q50" s="3" t="str">
        <f t="shared" si="2"/>
        <v>MINIMO</v>
      </c>
      <c r="R50" s="87" t="s">
        <v>277</v>
      </c>
      <c r="S50" s="87" t="s">
        <v>310</v>
      </c>
      <c r="T50" s="88" t="s">
        <v>309</v>
      </c>
    </row>
    <row r="51" spans="1:20" ht="186.75" customHeight="1">
      <c r="A51" s="83" t="s">
        <v>42</v>
      </c>
      <c r="B51" s="83" t="s">
        <v>24</v>
      </c>
      <c r="C51" s="83" t="s">
        <v>43</v>
      </c>
      <c r="D51" s="163" t="s">
        <v>170</v>
      </c>
      <c r="E51" s="83" t="s">
        <v>172</v>
      </c>
      <c r="F51" s="84" t="s">
        <v>36</v>
      </c>
      <c r="G51" s="83" t="s">
        <v>26</v>
      </c>
      <c r="H51" s="85">
        <v>1</v>
      </c>
      <c r="I51" s="83" t="s">
        <v>87</v>
      </c>
      <c r="J51" s="83" t="s">
        <v>88</v>
      </c>
      <c r="K51" s="83" t="s">
        <v>89</v>
      </c>
      <c r="L51" s="83" t="s">
        <v>90</v>
      </c>
      <c r="M51" s="117">
        <v>1237</v>
      </c>
      <c r="N51" s="86">
        <v>1237</v>
      </c>
      <c r="O51" s="143">
        <f t="shared" si="3"/>
        <v>1</v>
      </c>
      <c r="P51" s="144">
        <f t="shared" si="5"/>
        <v>1</v>
      </c>
      <c r="Q51" s="3" t="str">
        <f t="shared" si="2"/>
        <v>SATISFACTORIO</v>
      </c>
      <c r="R51" s="87" t="s">
        <v>278</v>
      </c>
      <c r="S51" s="87" t="s">
        <v>311</v>
      </c>
      <c r="T51" s="88" t="s">
        <v>309</v>
      </c>
    </row>
    <row r="52" spans="1:20" ht="132" customHeight="1">
      <c r="A52" s="83" t="s">
        <v>42</v>
      </c>
      <c r="B52" s="83" t="s">
        <v>24</v>
      </c>
      <c r="C52" s="83" t="s">
        <v>44</v>
      </c>
      <c r="D52" s="163" t="s">
        <v>96</v>
      </c>
      <c r="E52" s="83" t="s">
        <v>173</v>
      </c>
      <c r="F52" s="84" t="s">
        <v>36</v>
      </c>
      <c r="G52" s="83" t="s">
        <v>26</v>
      </c>
      <c r="H52" s="85">
        <v>1</v>
      </c>
      <c r="I52" s="83" t="s">
        <v>87</v>
      </c>
      <c r="J52" s="83" t="s">
        <v>88</v>
      </c>
      <c r="K52" s="83" t="s">
        <v>89</v>
      </c>
      <c r="L52" s="83" t="s">
        <v>90</v>
      </c>
      <c r="M52" s="117">
        <v>3977</v>
      </c>
      <c r="N52" s="86">
        <v>3977</v>
      </c>
      <c r="O52" s="143">
        <f t="shared" si="3"/>
        <v>1</v>
      </c>
      <c r="P52" s="144">
        <f t="shared" si="5"/>
        <v>1</v>
      </c>
      <c r="Q52" s="3" t="str">
        <f t="shared" si="2"/>
        <v>SATISFACTORIO</v>
      </c>
      <c r="R52" s="87" t="s">
        <v>279</v>
      </c>
      <c r="S52" s="87" t="s">
        <v>312</v>
      </c>
      <c r="T52" s="88" t="s">
        <v>309</v>
      </c>
    </row>
    <row r="53" spans="1:23" ht="380.25" customHeight="1">
      <c r="A53" s="83" t="s">
        <v>42</v>
      </c>
      <c r="B53" s="83" t="s">
        <v>24</v>
      </c>
      <c r="C53" s="83" t="s">
        <v>45</v>
      </c>
      <c r="D53" s="163" t="s">
        <v>97</v>
      </c>
      <c r="E53" s="83" t="s">
        <v>174</v>
      </c>
      <c r="F53" s="84">
        <v>4</v>
      </c>
      <c r="G53" s="83" t="s">
        <v>26</v>
      </c>
      <c r="H53" s="85">
        <v>1</v>
      </c>
      <c r="I53" s="83" t="s">
        <v>87</v>
      </c>
      <c r="J53" s="83" t="s">
        <v>88</v>
      </c>
      <c r="K53" s="83" t="s">
        <v>89</v>
      </c>
      <c r="L53" s="83" t="s">
        <v>90</v>
      </c>
      <c r="M53" s="117">
        <v>3.35</v>
      </c>
      <c r="N53" s="86">
        <v>4</v>
      </c>
      <c r="O53" s="143">
        <f t="shared" si="3"/>
        <v>0.8375</v>
      </c>
      <c r="P53" s="144">
        <f t="shared" si="5"/>
        <v>0.8375</v>
      </c>
      <c r="Q53" s="3" t="str">
        <f t="shared" si="2"/>
        <v>ACEPTABLE</v>
      </c>
      <c r="R53" s="87" t="s">
        <v>280</v>
      </c>
      <c r="S53" s="166" t="s">
        <v>320</v>
      </c>
      <c r="T53" s="88" t="s">
        <v>309</v>
      </c>
      <c r="V53" s="152"/>
      <c r="W53" s="152"/>
    </row>
    <row r="54" spans="1:22" ht="162" customHeight="1">
      <c r="A54" s="83" t="s">
        <v>42</v>
      </c>
      <c r="B54" s="83" t="s">
        <v>24</v>
      </c>
      <c r="C54" s="83" t="s">
        <v>95</v>
      </c>
      <c r="D54" s="163" t="s">
        <v>98</v>
      </c>
      <c r="E54" s="83" t="s">
        <v>175</v>
      </c>
      <c r="F54" s="84" t="s">
        <v>36</v>
      </c>
      <c r="G54" s="83" t="s">
        <v>26</v>
      </c>
      <c r="H54" s="85">
        <v>1</v>
      </c>
      <c r="I54" s="83" t="s">
        <v>87</v>
      </c>
      <c r="J54" s="83" t="s">
        <v>88</v>
      </c>
      <c r="K54" s="83" t="s">
        <v>89</v>
      </c>
      <c r="L54" s="83" t="s">
        <v>90</v>
      </c>
      <c r="M54" s="117">
        <v>14511</v>
      </c>
      <c r="N54" s="86">
        <v>14511</v>
      </c>
      <c r="O54" s="143">
        <f t="shared" si="3"/>
        <v>1</v>
      </c>
      <c r="P54" s="144">
        <f t="shared" si="5"/>
        <v>1</v>
      </c>
      <c r="Q54" s="3" t="str">
        <f t="shared" si="2"/>
        <v>SATISFACTORIO</v>
      </c>
      <c r="R54" s="87" t="s">
        <v>281</v>
      </c>
      <c r="S54" s="87" t="s">
        <v>317</v>
      </c>
      <c r="T54" s="88" t="s">
        <v>285</v>
      </c>
      <c r="V54" s="152"/>
    </row>
    <row r="55" spans="1:22" ht="114" customHeight="1">
      <c r="A55" s="89" t="s">
        <v>46</v>
      </c>
      <c r="B55" s="89" t="s">
        <v>24</v>
      </c>
      <c r="C55" s="89" t="s">
        <v>199</v>
      </c>
      <c r="D55" s="94" t="s">
        <v>47</v>
      </c>
      <c r="E55" s="89" t="s">
        <v>86</v>
      </c>
      <c r="F55" s="90" t="s">
        <v>36</v>
      </c>
      <c r="G55" s="89" t="s">
        <v>26</v>
      </c>
      <c r="H55" s="91">
        <v>1</v>
      </c>
      <c r="I55" s="104" t="s">
        <v>87</v>
      </c>
      <c r="J55" s="105" t="s">
        <v>88</v>
      </c>
      <c r="K55" s="104" t="s">
        <v>89</v>
      </c>
      <c r="L55" s="104" t="s">
        <v>90</v>
      </c>
      <c r="M55" s="92">
        <v>422</v>
      </c>
      <c r="N55" s="92">
        <v>422</v>
      </c>
      <c r="O55" s="145">
        <f t="shared" si="3"/>
        <v>1</v>
      </c>
      <c r="P55" s="146">
        <f t="shared" si="5"/>
        <v>1</v>
      </c>
      <c r="Q55" s="3" t="str">
        <f t="shared" si="2"/>
        <v>SATISFACTORIO</v>
      </c>
      <c r="R55" s="120" t="s">
        <v>272</v>
      </c>
      <c r="S55" s="120" t="s">
        <v>308</v>
      </c>
      <c r="T55" s="93" t="s">
        <v>285</v>
      </c>
      <c r="V55" s="152"/>
    </row>
    <row r="56" spans="1:22" ht="142.5" customHeight="1">
      <c r="A56" s="65" t="s">
        <v>48</v>
      </c>
      <c r="B56" s="65" t="s">
        <v>24</v>
      </c>
      <c r="C56" s="65" t="s">
        <v>49</v>
      </c>
      <c r="D56" s="66" t="s">
        <v>81</v>
      </c>
      <c r="E56" s="95" t="s">
        <v>131</v>
      </c>
      <c r="F56" s="67">
        <v>2</v>
      </c>
      <c r="G56" s="65" t="s">
        <v>26</v>
      </c>
      <c r="H56" s="68">
        <v>1</v>
      </c>
      <c r="I56" s="106" t="s">
        <v>87</v>
      </c>
      <c r="J56" s="107" t="s">
        <v>88</v>
      </c>
      <c r="K56" s="106" t="s">
        <v>89</v>
      </c>
      <c r="L56" s="106" t="s">
        <v>90</v>
      </c>
      <c r="M56" s="69">
        <v>2</v>
      </c>
      <c r="N56" s="69">
        <v>2</v>
      </c>
      <c r="O56" s="147">
        <f t="shared" si="3"/>
        <v>1</v>
      </c>
      <c r="P56" s="148">
        <f t="shared" si="5"/>
        <v>1</v>
      </c>
      <c r="Q56" s="3" t="str">
        <f t="shared" si="2"/>
        <v>SATISFACTORIO</v>
      </c>
      <c r="R56" s="97" t="s">
        <v>235</v>
      </c>
      <c r="S56" s="97" t="s">
        <v>337</v>
      </c>
      <c r="T56" s="98" t="s">
        <v>285</v>
      </c>
      <c r="V56" s="152"/>
    </row>
    <row r="57" spans="1:20" ht="180" customHeight="1">
      <c r="A57" s="65" t="s">
        <v>48</v>
      </c>
      <c r="B57" s="65" t="s">
        <v>24</v>
      </c>
      <c r="C57" s="65" t="s">
        <v>50</v>
      </c>
      <c r="D57" s="66" t="s">
        <v>84</v>
      </c>
      <c r="E57" s="95" t="s">
        <v>168</v>
      </c>
      <c r="F57" s="96" t="s">
        <v>36</v>
      </c>
      <c r="G57" s="67" t="s">
        <v>26</v>
      </c>
      <c r="H57" s="68">
        <v>1</v>
      </c>
      <c r="I57" s="106" t="s">
        <v>87</v>
      </c>
      <c r="J57" s="107" t="s">
        <v>88</v>
      </c>
      <c r="K57" s="106" t="s">
        <v>89</v>
      </c>
      <c r="L57" s="106" t="s">
        <v>90</v>
      </c>
      <c r="M57" s="69">
        <v>39</v>
      </c>
      <c r="N57" s="69">
        <v>52</v>
      </c>
      <c r="O57" s="147">
        <f t="shared" si="3"/>
        <v>0.75</v>
      </c>
      <c r="P57" s="148">
        <f t="shared" si="5"/>
        <v>0.75</v>
      </c>
      <c r="Q57" s="3" t="str">
        <f t="shared" si="2"/>
        <v>ACEPTABLE</v>
      </c>
      <c r="R57" s="164" t="s">
        <v>282</v>
      </c>
      <c r="S57" s="97" t="s">
        <v>338</v>
      </c>
      <c r="T57" s="98" t="s">
        <v>285</v>
      </c>
    </row>
    <row r="58" spans="1:20" ht="225" customHeight="1">
      <c r="A58" s="65" t="s">
        <v>48</v>
      </c>
      <c r="B58" s="65" t="s">
        <v>24</v>
      </c>
      <c r="C58" s="65" t="s">
        <v>82</v>
      </c>
      <c r="D58" s="66" t="s">
        <v>83</v>
      </c>
      <c r="E58" s="95" t="s">
        <v>85</v>
      </c>
      <c r="F58" s="65">
        <v>4</v>
      </c>
      <c r="G58" s="67" t="s">
        <v>26</v>
      </c>
      <c r="H58" s="68">
        <v>1</v>
      </c>
      <c r="I58" s="106" t="s">
        <v>87</v>
      </c>
      <c r="J58" s="107" t="s">
        <v>88</v>
      </c>
      <c r="K58" s="106" t="s">
        <v>89</v>
      </c>
      <c r="L58" s="106" t="s">
        <v>90</v>
      </c>
      <c r="M58" s="69">
        <v>4</v>
      </c>
      <c r="N58" s="69">
        <v>4</v>
      </c>
      <c r="O58" s="147">
        <f t="shared" si="3"/>
        <v>1</v>
      </c>
      <c r="P58" s="148">
        <f t="shared" si="5"/>
        <v>1</v>
      </c>
      <c r="Q58" s="3" t="str">
        <f t="shared" si="2"/>
        <v>SATISFACTORIO</v>
      </c>
      <c r="R58" s="164" t="s">
        <v>283</v>
      </c>
      <c r="S58" s="97" t="s">
        <v>339</v>
      </c>
      <c r="T58" s="98" t="s">
        <v>285</v>
      </c>
    </row>
    <row r="59" spans="1:20" ht="85.5" customHeight="1">
      <c r="A59" s="14" t="s">
        <v>52</v>
      </c>
      <c r="B59" s="14" t="s">
        <v>24</v>
      </c>
      <c r="C59" s="14" t="s">
        <v>70</v>
      </c>
      <c r="D59" s="15" t="s">
        <v>109</v>
      </c>
      <c r="E59" s="14" t="s">
        <v>111</v>
      </c>
      <c r="F59" s="56" t="s">
        <v>36</v>
      </c>
      <c r="G59" s="14" t="s">
        <v>26</v>
      </c>
      <c r="H59" s="16">
        <v>1</v>
      </c>
      <c r="I59" s="14" t="s">
        <v>87</v>
      </c>
      <c r="J59" s="14" t="s">
        <v>88</v>
      </c>
      <c r="K59" s="14" t="s">
        <v>89</v>
      </c>
      <c r="L59" s="14" t="s">
        <v>90</v>
      </c>
      <c r="M59" s="17">
        <v>17</v>
      </c>
      <c r="N59" s="17">
        <v>17</v>
      </c>
      <c r="O59" s="149">
        <f t="shared" si="3"/>
        <v>1</v>
      </c>
      <c r="P59" s="150">
        <f t="shared" si="5"/>
        <v>1</v>
      </c>
      <c r="Q59" s="3" t="str">
        <f t="shared" si="2"/>
        <v>SATISFACTORIO</v>
      </c>
      <c r="R59" s="156" t="s">
        <v>239</v>
      </c>
      <c r="S59" s="156" t="s">
        <v>323</v>
      </c>
      <c r="T59" s="18" t="s">
        <v>322</v>
      </c>
    </row>
    <row r="60" spans="1:23" ht="126.75" customHeight="1">
      <c r="A60" s="14" t="s">
        <v>52</v>
      </c>
      <c r="B60" s="14" t="s">
        <v>24</v>
      </c>
      <c r="C60" s="14" t="s">
        <v>71</v>
      </c>
      <c r="D60" s="15" t="s">
        <v>110</v>
      </c>
      <c r="E60" s="14" t="s">
        <v>111</v>
      </c>
      <c r="F60" s="56">
        <v>14</v>
      </c>
      <c r="G60" s="14" t="s">
        <v>26</v>
      </c>
      <c r="H60" s="16">
        <v>1</v>
      </c>
      <c r="I60" s="14" t="s">
        <v>87</v>
      </c>
      <c r="J60" s="14" t="s">
        <v>88</v>
      </c>
      <c r="K60" s="14" t="s">
        <v>89</v>
      </c>
      <c r="L60" s="14" t="s">
        <v>90</v>
      </c>
      <c r="M60" s="17">
        <v>14</v>
      </c>
      <c r="N60" s="17">
        <v>14</v>
      </c>
      <c r="O60" s="149">
        <f t="shared" si="3"/>
        <v>1</v>
      </c>
      <c r="P60" s="150">
        <f t="shared" si="5"/>
        <v>1</v>
      </c>
      <c r="Q60" s="3" t="str">
        <f t="shared" si="2"/>
        <v>SATISFACTORIO</v>
      </c>
      <c r="R60" s="156" t="s">
        <v>240</v>
      </c>
      <c r="S60" s="156" t="s">
        <v>324</v>
      </c>
      <c r="T60" s="18" t="s">
        <v>322</v>
      </c>
      <c r="W60" s="152"/>
    </row>
    <row r="61" spans="1:23" ht="234.75" customHeight="1">
      <c r="A61" s="14" t="s">
        <v>52</v>
      </c>
      <c r="B61" s="14" t="s">
        <v>24</v>
      </c>
      <c r="C61" s="14" t="s">
        <v>72</v>
      </c>
      <c r="D61" s="15" t="s">
        <v>112</v>
      </c>
      <c r="E61" s="14" t="s">
        <v>150</v>
      </c>
      <c r="F61" s="56" t="s">
        <v>36</v>
      </c>
      <c r="G61" s="14" t="s">
        <v>26</v>
      </c>
      <c r="H61" s="16">
        <v>1</v>
      </c>
      <c r="I61" s="14" t="s">
        <v>87</v>
      </c>
      <c r="J61" s="14" t="s">
        <v>88</v>
      </c>
      <c r="K61" s="14" t="s">
        <v>89</v>
      </c>
      <c r="L61" s="14" t="s">
        <v>90</v>
      </c>
      <c r="M61" s="17">
        <v>13</v>
      </c>
      <c r="N61" s="17">
        <v>14</v>
      </c>
      <c r="O61" s="149">
        <f t="shared" si="3"/>
        <v>0.9285714285714286</v>
      </c>
      <c r="P61" s="150">
        <f t="shared" si="5"/>
        <v>0.9285714285714286</v>
      </c>
      <c r="Q61" s="3" t="str">
        <f t="shared" si="2"/>
        <v>ACEPTABLE</v>
      </c>
      <c r="R61" s="156" t="s">
        <v>275</v>
      </c>
      <c r="S61" s="157" t="s">
        <v>332</v>
      </c>
      <c r="T61" s="18" t="s">
        <v>322</v>
      </c>
      <c r="W61" s="152"/>
    </row>
    <row r="62" ht="16.5">
      <c r="A62" s="108"/>
    </row>
    <row r="72" ht="16.5">
      <c r="X72" s="110"/>
    </row>
    <row r="75" spans="24:25" ht="16.5">
      <c r="X75" s="110"/>
      <c r="Y75" s="111"/>
    </row>
    <row r="79" ht="16.5">
      <c r="I79" s="112"/>
    </row>
    <row r="95" spans="7:10" ht="16.5">
      <c r="G95" s="111"/>
      <c r="H95" s="113"/>
      <c r="I95" s="114"/>
      <c r="J95" s="113"/>
    </row>
    <row r="104" ht="16.5">
      <c r="F104" s="115"/>
    </row>
    <row r="114" ht="16.5">
      <c r="E114" s="115"/>
    </row>
    <row r="131" ht="16.5">
      <c r="F131" s="116"/>
    </row>
  </sheetData>
  <sheetProtection/>
  <mergeCells count="11">
    <mergeCell ref="I5:L5"/>
    <mergeCell ref="R1:T3"/>
    <mergeCell ref="R4:T4"/>
    <mergeCell ref="M5:T5"/>
    <mergeCell ref="E1:Q1"/>
    <mergeCell ref="E2:Q3"/>
    <mergeCell ref="A1:D3"/>
    <mergeCell ref="E4:J4"/>
    <mergeCell ref="A4:D4"/>
    <mergeCell ref="K4:Q4"/>
    <mergeCell ref="A5:H5"/>
  </mergeCells>
  <conditionalFormatting sqref="Q56">
    <cfRule type="containsText" priority="38" dxfId="37" operator="containsText" stopIfTrue="1" text="MINIMO">
      <formula>NOT(ISERROR(SEARCH("MINIMO",Q56)))</formula>
    </cfRule>
  </conditionalFormatting>
  <conditionalFormatting sqref="Q8:Q9 Q14:Q18 Q50:Q58">
    <cfRule type="containsText" priority="35" dxfId="3" operator="containsText" stopIfTrue="1" text="SATIFASTORIO">
      <formula>NOT(ISERROR(SEARCH("SATIFASTORIO",Q8)))</formula>
    </cfRule>
    <cfRule type="containsText" priority="36" dxfId="2" operator="containsText" stopIfTrue="1" text="ACEPTABLE">
      <formula>NOT(ISERROR(SEARCH("ACEPTABLE",Q8)))</formula>
    </cfRule>
    <cfRule type="containsText" priority="37" dxfId="38" operator="containsText" stopIfTrue="1" text="INSATISFACTORIO">
      <formula>NOT(ISERROR(SEARCH("INSATISFACTORIO",Q8)))</formula>
    </cfRule>
  </conditionalFormatting>
  <conditionalFormatting sqref="Q8:Q9 Q14:Q18 Q50:Q58">
    <cfRule type="cellIs" priority="33" dxfId="0" operator="equal" stopIfTrue="1">
      <formula>"MINIMO"</formula>
    </cfRule>
  </conditionalFormatting>
  <conditionalFormatting sqref="Q7">
    <cfRule type="containsText" priority="30" dxfId="3" operator="containsText" stopIfTrue="1" text="SATIFASTORIO">
      <formula>NOT(ISERROR(SEARCH("SATIFASTORIO",Q7)))</formula>
    </cfRule>
    <cfRule type="containsText" priority="31" dxfId="2" operator="containsText" stopIfTrue="1" text="ACEPTABLE">
      <formula>NOT(ISERROR(SEARCH("ACEPTABLE",Q7)))</formula>
    </cfRule>
    <cfRule type="containsText" priority="32" dxfId="38" operator="containsText" stopIfTrue="1" text="INSATISFACTORIO">
      <formula>NOT(ISERROR(SEARCH("INSATISFACTORIO",Q7)))</formula>
    </cfRule>
  </conditionalFormatting>
  <conditionalFormatting sqref="Q7">
    <cfRule type="cellIs" priority="29" dxfId="0" operator="equal" stopIfTrue="1">
      <formula>"MINIMO"</formula>
    </cfRule>
  </conditionalFormatting>
  <conditionalFormatting sqref="Q10:Q13">
    <cfRule type="containsText" priority="26" dxfId="3" operator="containsText" stopIfTrue="1" text="SATIFASTORIO">
      <formula>NOT(ISERROR(SEARCH("SATIFASTORIO",Q10)))</formula>
    </cfRule>
    <cfRule type="containsText" priority="27" dxfId="2" operator="containsText" stopIfTrue="1" text="ACEPTABLE">
      <formula>NOT(ISERROR(SEARCH("ACEPTABLE",Q10)))</formula>
    </cfRule>
    <cfRule type="containsText" priority="28" dxfId="38" operator="containsText" stopIfTrue="1" text="INSATISFACTORIO">
      <formula>NOT(ISERROR(SEARCH("INSATISFACTORIO",Q10)))</formula>
    </cfRule>
  </conditionalFormatting>
  <conditionalFormatting sqref="Q10:Q13">
    <cfRule type="cellIs" priority="25" dxfId="0" operator="equal" stopIfTrue="1">
      <formula>"MINIMO"</formula>
    </cfRule>
  </conditionalFormatting>
  <conditionalFormatting sqref="Q19:Q20">
    <cfRule type="containsText" priority="22" dxfId="3" operator="containsText" stopIfTrue="1" text="SATIFASTORIO">
      <formula>NOT(ISERROR(SEARCH("SATIFASTORIO",Q19)))</formula>
    </cfRule>
    <cfRule type="containsText" priority="23" dxfId="2" operator="containsText" stopIfTrue="1" text="ACEPTABLE">
      <formula>NOT(ISERROR(SEARCH("ACEPTABLE",Q19)))</formula>
    </cfRule>
    <cfRule type="containsText" priority="24" dxfId="38" operator="containsText" stopIfTrue="1" text="INSATISFACTORIO">
      <formula>NOT(ISERROR(SEARCH("INSATISFACTORIO",Q19)))</formula>
    </cfRule>
  </conditionalFormatting>
  <conditionalFormatting sqref="Q19:Q20">
    <cfRule type="cellIs" priority="21" dxfId="0" operator="equal" stopIfTrue="1">
      <formula>"MINIMO"</formula>
    </cfRule>
  </conditionalFormatting>
  <conditionalFormatting sqref="Q39:Q41">
    <cfRule type="containsText" priority="18" dxfId="3" operator="containsText" stopIfTrue="1" text="SATIFASTORIO">
      <formula>NOT(ISERROR(SEARCH("SATIFASTORIO",Q39)))</formula>
    </cfRule>
    <cfRule type="containsText" priority="19" dxfId="2" operator="containsText" stopIfTrue="1" text="ACEPTABLE">
      <formula>NOT(ISERROR(SEARCH("ACEPTABLE",Q39)))</formula>
    </cfRule>
    <cfRule type="containsText" priority="20" dxfId="38" operator="containsText" stopIfTrue="1" text="INSATISFACTORIO">
      <formula>NOT(ISERROR(SEARCH("INSATISFACTORIO",Q39)))</formula>
    </cfRule>
  </conditionalFormatting>
  <conditionalFormatting sqref="Q39:Q41">
    <cfRule type="cellIs" priority="17" dxfId="0" operator="equal" stopIfTrue="1">
      <formula>"MINIMO"</formula>
    </cfRule>
  </conditionalFormatting>
  <conditionalFormatting sqref="Q42:Q45">
    <cfRule type="containsText" priority="14" dxfId="3" operator="containsText" stopIfTrue="1" text="SATIFASTORIO">
      <formula>NOT(ISERROR(SEARCH("SATIFASTORIO",Q42)))</formula>
    </cfRule>
    <cfRule type="containsText" priority="15" dxfId="2" operator="containsText" stopIfTrue="1" text="ACEPTABLE">
      <formula>NOT(ISERROR(SEARCH("ACEPTABLE",Q42)))</formula>
    </cfRule>
    <cfRule type="containsText" priority="16" dxfId="38" operator="containsText" stopIfTrue="1" text="INSATISFACTORIO">
      <formula>NOT(ISERROR(SEARCH("INSATISFACTORIO",Q42)))</formula>
    </cfRule>
  </conditionalFormatting>
  <conditionalFormatting sqref="Q42:Q45">
    <cfRule type="cellIs" priority="13" dxfId="0" operator="equal" stopIfTrue="1">
      <formula>"MINIMO"</formula>
    </cfRule>
  </conditionalFormatting>
  <conditionalFormatting sqref="Q59:Q61">
    <cfRule type="containsText" priority="10" dxfId="3" operator="containsText" stopIfTrue="1" text="SATIFASTORIO">
      <formula>NOT(ISERROR(SEARCH("SATIFASTORIO",Q59)))</formula>
    </cfRule>
    <cfRule type="containsText" priority="11" dxfId="2" operator="containsText" stopIfTrue="1" text="ACEPTABLE">
      <formula>NOT(ISERROR(SEARCH("ACEPTABLE",Q59)))</formula>
    </cfRule>
    <cfRule type="containsText" priority="12" dxfId="38" operator="containsText" stopIfTrue="1" text="INSATISFACTORIO">
      <formula>NOT(ISERROR(SEARCH("INSATISFACTORIO",Q59)))</formula>
    </cfRule>
  </conditionalFormatting>
  <conditionalFormatting sqref="Q59:Q61">
    <cfRule type="cellIs" priority="9" dxfId="0" operator="equal" stopIfTrue="1">
      <formula>"MINIMO"</formula>
    </cfRule>
  </conditionalFormatting>
  <conditionalFormatting sqref="Q25:Q38">
    <cfRule type="containsText" priority="6" dxfId="3" operator="containsText" stopIfTrue="1" text="SATIFASTORIO">
      <formula>NOT(ISERROR(SEARCH("SATIFASTORIO",Q25)))</formula>
    </cfRule>
    <cfRule type="containsText" priority="7" dxfId="2" operator="containsText" stopIfTrue="1" text="ACEPTABLE">
      <formula>NOT(ISERROR(SEARCH("ACEPTABLE",Q25)))</formula>
    </cfRule>
    <cfRule type="containsText" priority="8" dxfId="38" operator="containsText" stopIfTrue="1" text="INSATISFACTORIO">
      <formula>NOT(ISERROR(SEARCH("INSATISFACTORIO",Q25)))</formula>
    </cfRule>
  </conditionalFormatting>
  <conditionalFormatting sqref="Q25:Q38">
    <cfRule type="cellIs" priority="5" dxfId="0" operator="equal" stopIfTrue="1">
      <formula>"MINIMO"</formula>
    </cfRule>
  </conditionalFormatting>
  <conditionalFormatting sqref="Q46:Q49">
    <cfRule type="containsText" priority="2" dxfId="3" operator="containsText" stopIfTrue="1" text="SATIFASTORIO">
      <formula>NOT(ISERROR(SEARCH("SATIFASTORIO",Q46)))</formula>
    </cfRule>
    <cfRule type="containsText" priority="3" dxfId="2" operator="containsText" stopIfTrue="1" text="ACEPTABLE">
      <formula>NOT(ISERROR(SEARCH("ACEPTABLE",Q46)))</formula>
    </cfRule>
    <cfRule type="containsText" priority="4" dxfId="38" operator="containsText" stopIfTrue="1" text="INSATISFACTORIO">
      <formula>NOT(ISERROR(SEARCH("INSATISFACTORIO",Q46)))</formula>
    </cfRule>
  </conditionalFormatting>
  <conditionalFormatting sqref="Q46:Q49">
    <cfRule type="cellIs" priority="1" dxfId="0" operator="equal" stopIfTrue="1">
      <formula>"MINIMO"</formula>
    </cfRule>
  </conditionalFormatting>
  <printOptions horizontalCentered="1"/>
  <pageMargins left="0.1968503937007874" right="0.1968503937007874" top="0.3937007874015748" bottom="0.35433070866141736" header="0.31496062992125984" footer="0.31496062992125984"/>
  <pageSetup horizontalDpi="600" verticalDpi="600" orientation="landscape" paperSize="14" scale="4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B2"/>
  <sheetViews>
    <sheetView zoomScalePageLayoutView="0" workbookViewId="0" topLeftCell="A2">
      <selection activeCell="B2" sqref="B2"/>
    </sheetView>
  </sheetViews>
  <sheetFormatPr defaultColWidth="11.421875" defaultRowHeight="15"/>
  <sheetData>
    <row r="2" ht="15">
      <c r="B2" s="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B5"/>
  <sheetViews>
    <sheetView zoomScalePageLayoutView="0" workbookViewId="0" topLeftCell="A1">
      <selection activeCell="B2" sqref="B2:B5"/>
    </sheetView>
  </sheetViews>
  <sheetFormatPr defaultColWidth="11.421875" defaultRowHeight="15"/>
  <sheetData>
    <row r="2" ht="15">
      <c r="B2" s="167">
        <v>1</v>
      </c>
    </row>
    <row r="3" ht="15">
      <c r="B3" s="167">
        <v>0.75</v>
      </c>
    </row>
    <row r="4" ht="15">
      <c r="B4" s="167">
        <v>0.6</v>
      </c>
    </row>
    <row r="5" ht="15">
      <c r="B5" s="167">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2013-07-27T16:04:12Z</cp:lastPrinted>
  <dcterms:created xsi:type="dcterms:W3CDTF">2009-10-06T19:46:28Z</dcterms:created>
  <dcterms:modified xsi:type="dcterms:W3CDTF">2017-07-13T16:14:57Z</dcterms:modified>
  <cp:category/>
  <cp:version/>
  <cp:contentType/>
  <cp:contentStatus/>
</cp:coreProperties>
</file>